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C:\Users\Mark\Downloads\"/>
    </mc:Choice>
  </mc:AlternateContent>
  <xr:revisionPtr revIDLastSave="0" documentId="13_ncr:1_{6570AC51-88FE-494C-93ED-6D17112494D8}" xr6:coauthVersionLast="36" xr6:coauthVersionMax="47" xr10:uidLastSave="{00000000-0000-0000-0000-000000000000}"/>
  <bookViews>
    <workbookView xWindow="0" yWindow="0" windowWidth="25305" windowHeight="5940" tabRatio="411" xr2:uid="{00000000-000D-0000-FFFF-FFFF00000000}"/>
  </bookViews>
  <sheets>
    <sheet name="Submission" sheetId="9" r:id="rId1"/>
    <sheet name="Accessibility" sheetId="4" r:id="rId2"/>
    <sheet name="Quality" sheetId="6" r:id="rId3"/>
    <sheet name="Advanced" sheetId="7" r:id="rId4"/>
    <sheet name="Penalties" sheetId="8" r:id="rId5"/>
    <sheet name="Scoring"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jCejBtn4RDMGO8LDecPLqofH1Sbw=="/>
    </ext>
  </extLst>
</workbook>
</file>

<file path=xl/calcChain.xml><?xml version="1.0" encoding="utf-8"?>
<calcChain xmlns="http://schemas.openxmlformats.org/spreadsheetml/2006/main">
  <c r="C40" i="5" l="1"/>
  <c r="C11" i="5"/>
  <c r="B11" i="5"/>
  <c r="E3" i="7"/>
  <c r="C38" i="5" s="1"/>
  <c r="E4" i="7"/>
  <c r="C39" i="5" s="1"/>
  <c r="E6" i="7"/>
  <c r="C41" i="5" s="1"/>
  <c r="E2" i="7"/>
  <c r="C37" i="5" s="1"/>
  <c r="C44" i="5"/>
  <c r="C43" i="5"/>
  <c r="D45" i="5"/>
  <c r="C42" i="5"/>
  <c r="C35" i="5"/>
  <c r="C36" i="5"/>
  <c r="C34" i="5"/>
  <c r="A43" i="5"/>
  <c r="B43" i="5"/>
  <c r="A44" i="5"/>
  <c r="B44" i="5"/>
  <c r="B42" i="5"/>
  <c r="A42" i="5"/>
  <c r="A38" i="5"/>
  <c r="B38" i="5"/>
  <c r="A39" i="5"/>
  <c r="B39" i="5"/>
  <c r="A40" i="5"/>
  <c r="B40" i="5"/>
  <c r="A41" i="5"/>
  <c r="B41" i="5"/>
  <c r="B37" i="5"/>
  <c r="A37" i="5"/>
  <c r="B35" i="5"/>
  <c r="B36" i="5"/>
  <c r="B34" i="5"/>
  <c r="A35" i="5"/>
  <c r="A36" i="5"/>
  <c r="A34" i="5"/>
  <c r="C3" i="5"/>
  <c r="C4" i="5"/>
  <c r="C5" i="5"/>
  <c r="C6" i="5"/>
  <c r="C7" i="5"/>
  <c r="C8" i="5"/>
  <c r="C9" i="5"/>
  <c r="C10" i="5"/>
  <c r="C12" i="5"/>
  <c r="C13" i="5"/>
  <c r="C14" i="5"/>
  <c r="C15" i="5"/>
  <c r="C16" i="5"/>
  <c r="C17" i="5"/>
  <c r="C18" i="5"/>
  <c r="C19" i="5"/>
  <c r="C20" i="5"/>
  <c r="C21" i="5"/>
  <c r="C22" i="5"/>
  <c r="C23" i="5"/>
  <c r="C24" i="5"/>
  <c r="C25" i="5"/>
  <c r="C26" i="5"/>
  <c r="C27" i="5"/>
  <c r="C28" i="5"/>
  <c r="C29" i="5"/>
  <c r="C30" i="5"/>
  <c r="C31" i="5"/>
  <c r="C32" i="5"/>
  <c r="C33" i="5"/>
  <c r="C2" i="5"/>
  <c r="C45" i="5" l="1"/>
  <c r="E45" i="5" s="1"/>
  <c r="B9" i="5"/>
  <c r="B10" i="5"/>
  <c r="B12" i="5"/>
  <c r="B13" i="5"/>
  <c r="B14" i="5"/>
  <c r="B15" i="5"/>
  <c r="B16" i="5"/>
  <c r="B17" i="5"/>
  <c r="B18" i="5"/>
  <c r="B19" i="5"/>
  <c r="B20" i="5"/>
  <c r="B21" i="5"/>
  <c r="B22" i="5"/>
  <c r="B23" i="5"/>
  <c r="B24" i="5"/>
  <c r="B25" i="5"/>
  <c r="B26" i="5"/>
  <c r="B27" i="5"/>
  <c r="B28" i="5"/>
  <c r="B29" i="5"/>
  <c r="B30" i="5"/>
  <c r="B31" i="5"/>
  <c r="B32" i="5"/>
  <c r="B33" i="5"/>
  <c r="A9" i="5"/>
  <c r="A10" i="5"/>
  <c r="A12" i="5"/>
  <c r="A13" i="5"/>
  <c r="A14" i="5"/>
  <c r="A15" i="5"/>
  <c r="A16" i="5"/>
  <c r="A17" i="5"/>
  <c r="A18" i="5"/>
  <c r="A19" i="5"/>
  <c r="A20" i="5"/>
  <c r="A21" i="5"/>
  <c r="A22" i="5"/>
  <c r="A23" i="5"/>
  <c r="A24" i="5"/>
  <c r="A25" i="5"/>
  <c r="A26" i="5"/>
  <c r="A27" i="5"/>
  <c r="A28" i="5"/>
  <c r="A29" i="5"/>
  <c r="A30" i="5"/>
  <c r="A31" i="5"/>
  <c r="A32" i="5"/>
  <c r="A33" i="5"/>
  <c r="A3" i="5"/>
  <c r="B3" i="5"/>
  <c r="A4" i="5"/>
  <c r="B4" i="5"/>
  <c r="A5" i="5"/>
  <c r="B5" i="5"/>
  <c r="A6" i="5"/>
  <c r="B6" i="5"/>
  <c r="A7" i="5"/>
  <c r="B7" i="5"/>
  <c r="A8" i="5"/>
  <c r="B8" i="5"/>
  <c r="B2" i="5"/>
  <c r="A2" i="5"/>
</calcChain>
</file>

<file path=xl/sharedStrings.xml><?xml version="1.0" encoding="utf-8"?>
<sst xmlns="http://schemas.openxmlformats.org/spreadsheetml/2006/main" count="249" uniqueCount="200">
  <si>
    <t>2.4.1</t>
  </si>
  <si>
    <t>1.4.1</t>
  </si>
  <si>
    <t>1.4.3</t>
  </si>
  <si>
    <t>3.1.1</t>
  </si>
  <si>
    <t>2.5.3</t>
  </si>
  <si>
    <t>1.3.5</t>
  </si>
  <si>
    <t>2.4.7</t>
  </si>
  <si>
    <t>1.4.12</t>
  </si>
  <si>
    <t>1.3.4</t>
  </si>
  <si>
    <t>4.1.2</t>
  </si>
  <si>
    <t>2.2.1</t>
  </si>
  <si>
    <t>2.4.2</t>
  </si>
  <si>
    <t>2.4.5</t>
  </si>
  <si>
    <t>3.1.2</t>
  </si>
  <si>
    <t>1.4.9</t>
  </si>
  <si>
    <t>Totals</t>
  </si>
  <si>
    <t>1.3.1</t>
  </si>
  <si>
    <t>1.4.11</t>
  </si>
  <si>
    <t>1.4.13</t>
  </si>
  <si>
    <t>Late Submission</t>
  </si>
  <si>
    <t>Minimum 6 Pages</t>
  </si>
  <si>
    <t>Data Tables</t>
  </si>
  <si>
    <t>Video</t>
  </si>
  <si>
    <t>Audio</t>
  </si>
  <si>
    <t>Responsive Design</t>
  </si>
  <si>
    <t>Non-Text Contrast</t>
  </si>
  <si>
    <t>Content on Hover or Focus</t>
  </si>
  <si>
    <t>n/a</t>
  </si>
  <si>
    <t>WCAG</t>
  </si>
  <si>
    <t>Title</t>
  </si>
  <si>
    <t>Description</t>
  </si>
  <si>
    <t>Strikes</t>
  </si>
  <si>
    <t>Judge's Comments</t>
  </si>
  <si>
    <t>Item</t>
  </si>
  <si>
    <t>Informative Images</t>
  </si>
  <si>
    <t>Teams start with 20 points. Deduct 5 points for each error. If 4 errors found, score is zero for this check.</t>
  </si>
  <si>
    <t>Functional Images</t>
  </si>
  <si>
    <t>Text Links</t>
  </si>
  <si>
    <t>2.4.4
2.4.9</t>
  </si>
  <si>
    <t>Max Strikes</t>
  </si>
  <si>
    <t>1.3.1
2.4.6
2.4.10
4.1.1</t>
  </si>
  <si>
    <t>Skip Links</t>
  </si>
  <si>
    <t>Teams start with 10 points. Deduct 5 points for each error. If 2 errors found, score is zero for this check.</t>
  </si>
  <si>
    <t>1.3.1
2.4.1</t>
  </si>
  <si>
    <t>1.3.1
2.4.6
2.4.10</t>
  </si>
  <si>
    <t>Headings</t>
  </si>
  <si>
    <t>Information in Presentation Layer</t>
  </si>
  <si>
    <t>Ensure that information conveyed through presentation (such as location, font, color, or font attributes such as bold or italics)  is done so with the correct structure. Make sure color alone is not used to convey content or to identify visual elements. Make sure that links in body text are underlined.</t>
  </si>
  <si>
    <t>Text Contrast</t>
  </si>
  <si>
    <t>Keyboard</t>
  </si>
  <si>
    <t>Teams start with 20 points. Any instance of an operation or a control that does not fully function using only the keyboard results in a score of zero for this check.</t>
  </si>
  <si>
    <t>Language</t>
  </si>
  <si>
    <t>Teams start with 10 points. Any failure to identify the natural language in a page results in a score of zero for this check.</t>
  </si>
  <si>
    <t>1.3.1
4.1.3</t>
  </si>
  <si>
    <t>Forms</t>
  </si>
  <si>
    <t>Label in Name</t>
  </si>
  <si>
    <t>For each user interface component that includes a visible text label, the accessible name must match the visible text in the label.</t>
  </si>
  <si>
    <t>Input Purpose</t>
  </si>
  <si>
    <t>Use autocomplete on fields that collect personal data to explicitly identify the data type. Use the W3C's list of Input Purposes for User Interface Components (https://www.w3.org/TR/html52/sec-forms.html#sec-autofill) to select the correct value.</t>
  </si>
  <si>
    <t>Focus Indication</t>
  </si>
  <si>
    <t>1.4.4
1.4.10</t>
  </si>
  <si>
    <t>Text Sizing and Reflow</t>
  </si>
  <si>
    <t>Text Spacing</t>
  </si>
  <si>
    <t>The spacing between letters, words, lines of text and paragraphs can be adjusted by the user.  Test using Steve Faulkner's Text Spacing Bookmarklet at zoom level 100% with window size of 1280 wide x 800 high.  Exceptions: Video captions, PDF, text implemented in Canvas.</t>
  </si>
  <si>
    <t>Teams start with 10 points. If any error is found, score is zero for this check.</t>
  </si>
  <si>
    <t>Spelling</t>
  </si>
  <si>
    <t>Teams start with 5 points. Deduct 1 points for each error. If 5 errors found, score is zero for this check.</t>
  </si>
  <si>
    <t>Orientation</t>
  </si>
  <si>
    <t>Adjust content to the orientation of the user device and preference.</t>
  </si>
  <si>
    <t>Teams start with 5 points. Any violation result is a score of zero for this check. (exceptions if change in orientation fundamentally changes the information or functionality of the content, ie maps)</t>
  </si>
  <si>
    <t>1.4.2
2.3
2.3.1
2.2.2</t>
  </si>
  <si>
    <t>Distracting Content</t>
  </si>
  <si>
    <t>Avoid distracting content such as sound, moving text or blinking or flashing areas. Avoid autoplay with multimedia, carousels, and sliders. Ensure webpages do not contain anything that flashes more than three times in any one second. Any animation, moving content, or sounds must stop automatically in 5 seconds or must provide a user controllable method to end the movement or sound.</t>
  </si>
  <si>
    <t>Teams start with 5 points. Any violation result is a score of zero for this check.</t>
  </si>
  <si>
    <t>3.2.1
3.2.2</t>
  </si>
  <si>
    <t>Form Controls</t>
  </si>
  <si>
    <t>All standard HTML native form controls function as they would normally be expected to.</t>
  </si>
  <si>
    <t>Teams start with 5 points.  Any standard HTML native form control that does not function as expected results in a score of zero for this check.</t>
  </si>
  <si>
    <t>Links</t>
  </si>
  <si>
    <t>Teams start with 5 points. Any link not functioning properly (e.g. wrong page, page not found, etc.), results in a score of zero for this check.</t>
  </si>
  <si>
    <t>Timing</t>
  </si>
  <si>
    <t>Except for real-time events where the time limit is absolutely required, if a page or application has a time limit, the user is given options to turn off, adjust, or extend that time limit as often as needed to complete the task.</t>
  </si>
  <si>
    <t>Teams start with 5 points.  Any failure to provide such flexibility results in a score of zero for this check.</t>
  </si>
  <si>
    <t>3.2
3.2.1
3.2.2
3.2.5</t>
  </si>
  <si>
    <t>Pop-ups</t>
  </si>
  <si>
    <t>If content opens in a new browser window or a new tab the user is informed that the content opens in a new window or tab and a method is provided for closing the window or tab.</t>
  </si>
  <si>
    <t>Teams start with 5 points.  Any failure yields score of zero for this check.</t>
  </si>
  <si>
    <t>Unique Titles</t>
  </si>
  <si>
    <t>All pages and frames have unique titles that properly describe their topic or purpose.</t>
  </si>
  <si>
    <t>Teams start with 5 points.  Any page or frame title that is not appropriately described results in a score of zero for this check.</t>
  </si>
  <si>
    <t>Ease of Navigation</t>
  </si>
  <si>
    <t>Users can access all significant pages of the site using a well-structured site map or the main navigation menu.</t>
  </si>
  <si>
    <t>Search</t>
  </si>
  <si>
    <t>An accessible search engine is available, and easy to find. Must have a visible label that is also available to screen reading software, and role = search for points.</t>
  </si>
  <si>
    <t>The human language of each passage or phrase in the content can be programmatically determined, except for proper names, technical terms, words of indeterminate language, and words or phrases that have become part of the vernacular of the immediately surrounding text. Identify language changes within a page.</t>
  </si>
  <si>
    <t>Contact Information</t>
  </si>
  <si>
    <t>Points Earned</t>
  </si>
  <si>
    <t>Points Possible</t>
  </si>
  <si>
    <t>Navigation Links</t>
  </si>
  <si>
    <t>Knowbility Logo</t>
  </si>
  <si>
    <t>There must be a Knowbility logo and link to the Knowbility site that is easy to find.</t>
  </si>
  <si>
    <t xml:space="preserve">Teams start with 5 points.  If images are used for repeated navigation links, score is zero for this check. </t>
  </si>
  <si>
    <t>Teams start with 5 points. Contact information that is not available or hard to find results in a score of zero for this check.</t>
  </si>
  <si>
    <t>Teams start with 5 points. Any failure is score of zero for this check.</t>
  </si>
  <si>
    <t>Teams start with 5 points. No search or inaccessible search - score is zero for this check.</t>
  </si>
  <si>
    <t>Teams start with 5 points. If no site map or it's equivalent is provided, score is zero for this check.</t>
  </si>
  <si>
    <t>Aesthetics</t>
  </si>
  <si>
    <t>How enjoyable, overall, is the experience of using and navigating this site? Is the overall look and feel attractive? Do colors, graphics, backgrounds, icons, fonts, etc., contribute to the ability to easily read and understand the content. Are graphics and text descriptors meaningful and purposeful? Does the site provide a coherent auditory experience for people using screen readers and talking browsers? Points are awarded at the discretion of the Judge.</t>
  </si>
  <si>
    <t>Judges prerogative. For clever things that provide for accessibility.  Not to reward design or aesthetics - specifically effort in accessibility. Judge will explain in comments.</t>
  </si>
  <si>
    <t>Site Appropriateness</t>
  </si>
  <si>
    <t>How well does this site reflect the nature of the organization it represents? Consider language, images and graphics, and other content. Is the organization's mission clear? Is the site structured to allow for maintenance and growth? JUDGED BY THE NPO OR ARTIST CLIENT.  Due back 2 working days after site has been submitted.</t>
  </si>
  <si>
    <t>A Team ONLY starts with 10 points IF they indicated they attempted Data Tables in the advanced features of their submission form. Deduct 5 points for each error. If 2 errors found, score is zero for this check. If NO ATTEMPT, score is zero for this check.</t>
  </si>
  <si>
    <t>Points are awarded at the discretion of the Judge.</t>
  </si>
  <si>
    <t>Points are awarded at the discretion of the NPO or artist client.</t>
  </si>
  <si>
    <t>A Team ONLY starts with 20 points IF they indicated they attempted VIDEO in the advanced features of their submission form. Deduct 5 points for each error. If 4 errors found, score is zero for this check. If NO ATTEMPT, score is zero for this check.</t>
  </si>
  <si>
    <t xml:space="preserve">A Team ONLY starts with 10 points IF they indicated they attempted AUDIO in the advanced features of their submission form. Deduct 5 points for each error. If 2 errors found, score is zero for this check.  If NO ATTEMPT, score is zero for this check. </t>
  </si>
  <si>
    <t>Non-text Contrast</t>
  </si>
  <si>
    <t>Judge's Adjustment for Inaccessible Content</t>
  </si>
  <si>
    <t>Judge will consider only if team indicated they attempted "Content on Hover or Focus" in the advanced features of submission form. if attempt is successful, team receives 10 bonus points. If a failure is found or if NO ATTEMPT is indicated, score is zero for this check.</t>
  </si>
  <si>
    <t>Points Awarded</t>
  </si>
  <si>
    <t>Penalty</t>
  </si>
  <si>
    <t>∞</t>
  </si>
  <si>
    <t>Max Points Possible</t>
  </si>
  <si>
    <t>Language of Parts</t>
  </si>
  <si>
    <t>Contact information is provided and easy to find.</t>
  </si>
  <si>
    <t>All repetitive navigation links are text (not images), except for logos linked to the home page and social media icons.</t>
  </si>
  <si>
    <t>Attempted</t>
  </si>
  <si>
    <t>Page 1 URL</t>
  </si>
  <si>
    <t>Page 2 URL</t>
  </si>
  <si>
    <t>Page 3 URL</t>
  </si>
  <si>
    <t>Page 4 URL</t>
  </si>
  <si>
    <t>Page 5 URL</t>
  </si>
  <si>
    <t>Page 6 URL</t>
  </si>
  <si>
    <t>Team Name</t>
  </si>
  <si>
    <t>Team Contact Name</t>
  </si>
  <si>
    <t>Team Contact Email</t>
  </si>
  <si>
    <t>NPO Name</t>
  </si>
  <si>
    <t>NPO Contact Name</t>
  </si>
  <si>
    <t>NPO Contact Email</t>
  </si>
  <si>
    <t>Total Hours</t>
  </si>
  <si>
    <t>Date Submitted</t>
  </si>
  <si>
    <t>Basic Information for Judges</t>
  </si>
  <si>
    <t>URL</t>
  </si>
  <si>
    <t>Other Comments</t>
  </si>
  <si>
    <r>
      <t>NPO experience:</t>
    </r>
    <r>
      <rPr>
        <sz val="12"/>
        <color rgb="FF6E2F75"/>
        <rFont val="Calibri"/>
        <family val="2"/>
      </rPr>
      <t xml:space="preserve"> 
Did they communicate effectively? Did you get everything you needed? </t>
    </r>
  </si>
  <si>
    <r>
      <t>Page 7 URL</t>
    </r>
    <r>
      <rPr>
        <sz val="12"/>
        <color rgb="FF6E2F75"/>
        <rFont val="Calibri"/>
        <family val="2"/>
      </rPr>
      <t xml:space="preserve"> (optional)</t>
    </r>
  </si>
  <si>
    <r>
      <t>Page 8 URL</t>
    </r>
    <r>
      <rPr>
        <sz val="12"/>
        <color rgb="FF6E2F75"/>
        <rFont val="Calibri"/>
        <family val="2"/>
      </rPr>
      <t xml:space="preserve"> (optional)</t>
    </r>
  </si>
  <si>
    <r>
      <t>Page 9 URL</t>
    </r>
    <r>
      <rPr>
        <sz val="12"/>
        <color rgb="FF6E2F75"/>
        <rFont val="Calibri"/>
        <family val="2"/>
      </rPr>
      <t xml:space="preserve"> (optional)</t>
    </r>
  </si>
  <si>
    <r>
      <t>Page 10 URL</t>
    </r>
    <r>
      <rPr>
        <sz val="12"/>
        <color rgb="FF6E2F75"/>
        <rFont val="Calibri"/>
        <family val="2"/>
      </rPr>
      <t xml:space="preserve"> (optional)</t>
    </r>
  </si>
  <si>
    <r>
      <t xml:space="preserve">Extra Effort: 
</t>
    </r>
    <r>
      <rPr>
        <sz val="12"/>
        <color rgb="FF6E2F75"/>
        <rFont val="Calibri"/>
        <family val="2"/>
      </rPr>
      <t xml:space="preserve">Tell us about anything you did for accessibility that went beyond expectations. </t>
    </r>
  </si>
  <si>
    <t>Feature</t>
  </si>
  <si>
    <r>
      <t xml:space="preserve">Advanced Features: 
</t>
    </r>
    <r>
      <rPr>
        <sz val="12"/>
        <color theme="0"/>
        <rFont val="Calibri"/>
        <family val="2"/>
      </rPr>
      <t>If used, enter one URL where the feature is applied.  Otherwise, leave blank.</t>
    </r>
  </si>
  <si>
    <t>***This is calculated from the Submission page***</t>
  </si>
  <si>
    <t>Site must have at least 6 unique pages with unique content.  One strike is logged for each page missing.  (This is automatically calculated from the Submit page.)</t>
  </si>
  <si>
    <t>Scoring Basis</t>
  </si>
  <si>
    <t>20 points possible if attempted (otherwise zero).</t>
  </si>
  <si>
    <t>10 points possible if attempted (otherwise zero).</t>
  </si>
  <si>
    <t>For videos with soundtracks, provide synchronized captions.
For silent videos, provide a descriptive transcript.
In addition, provide a synchronized audio description if the video cannot by understood from the soundtrack alone.
If not synchronized, provide audio description as text with the video link.
Each instance of inadequate accommodation is a strike.</t>
  </si>
  <si>
    <t>Provide descriptive transcripts for audio files.
Speakers must be identified.
Each instance of the text transcript substantially differing from the audio is a strike.</t>
  </si>
  <si>
    <r>
      <t xml:space="preserve">Use &lt;caption&gt; to describe data tables.
Use &lt;th&gt; with scope to unambiguously identify all row and column headers. Each instance of missing or incorrect table markup is a strike.
</t>
    </r>
    <r>
      <rPr>
        <b/>
        <sz val="12"/>
        <rFont val="Calibri"/>
        <family val="2"/>
      </rPr>
      <t>*** Removing &lt;summary&gt; and since it's outdated. Also removing headers/id because support is inconsistent. ***</t>
    </r>
  </si>
  <si>
    <t>If dynamic content is added, ensure all 4 of the following are true: 
1. Users can move the pointer over additional content to keep it visible
2. Content stays open as long as it is relevant.   
3. Content stay open as long as the user is interacting with it.
4. There is a way for the user to dismiss the content.
Out of Scope:  Modal dialogs and tooltips.</t>
  </si>
  <si>
    <t>Every day (24 hour period) the submission form was late is a strike.</t>
  </si>
  <si>
    <r>
      <t xml:space="preserve">At their discretion, judges may subtract any number of additional points for grievous inaccessible coding or content. Consultation with one other judge is required to document instances and state reasons for points deducted. Examples:  Major use of inaccessible multimedia, objects (Flash, JAVA), &lt;canvas&gt;, content likely to cause seizures, etc. 
</t>
    </r>
    <r>
      <rPr>
        <b/>
        <sz val="12"/>
        <rFont val="Calibri"/>
        <family val="2"/>
      </rPr>
      <t>***Enter as either positive or negative number; makes no difference.***</t>
    </r>
  </si>
  <si>
    <t>Site must have at least 6 unique pages with unique content.  Subtract 20 points for each page missing. (Zero is a perfect score; i.e. no penalty.)</t>
  </si>
  <si>
    <t>For every day (24 hours) the submission form was late, subtract 25 points. (Zero is a perfect score; i.e. no penalty.)</t>
  </si>
  <si>
    <t>Judges may subtract points (judges discretion) beyond giving "no credit" for a checkpoint for grievous use of inaccessible coding or content. Judge in consultation with one other judge is required to document instances and state reasons for points deducted. Examples:  Major use of inaccessible multimedia, objects (Flash, JAVA), navigation. (Zero is a perfect score; i.e. no penalty.)</t>
  </si>
  <si>
    <t>There must be a clear visual indication when an object receives focus. Focus indication must have color contrast of at least 3 to 1 against the background color adjacent to the focus indicator. Each instance of an object with insufficient focus indication is a strike.</t>
  </si>
  <si>
    <t>Spelling is correct. Each spelling error is a strike.</t>
  </si>
  <si>
    <r>
      <t xml:space="preserve">Use the </t>
    </r>
    <r>
      <rPr>
        <sz val="11"/>
        <rFont val="Courier New"/>
        <family val="3"/>
      </rPr>
      <t>alt</t>
    </r>
    <r>
      <rPr>
        <sz val="12"/>
        <rFont val="Calibri"/>
        <family val="2"/>
      </rPr>
      <t xml:space="preserve"> attribute to provide a short text alternative for non-linked (non-functional) images. If the image is decorative or redundant, use </t>
    </r>
    <r>
      <rPr>
        <sz val="11"/>
        <rFont val="Courier New"/>
        <family val="3"/>
      </rPr>
      <t>alt=“”</t>
    </r>
    <r>
      <rPr>
        <sz val="12"/>
        <rFont val="Calibri"/>
        <family val="2"/>
      </rPr>
      <t xml:space="preserve"> or integrate the image through CSS instead. If the image conveys information, it must be integrated through HTML and the </t>
    </r>
    <r>
      <rPr>
        <sz val="11"/>
        <rFont val="Courier New"/>
        <family val="3"/>
      </rPr>
      <t>alt</t>
    </r>
    <r>
      <rPr>
        <sz val="12"/>
        <rFont val="Calibri"/>
        <family val="2"/>
      </rPr>
      <t xml:space="preserve"> attribute must convey the intended meaning of the image. If this is not possible with, for example, a chart or graph, then identify the intended meaning of the image with the </t>
    </r>
    <r>
      <rPr>
        <sz val="11"/>
        <rFont val="Courier New"/>
        <family val="3"/>
      </rPr>
      <t>alt</t>
    </r>
    <r>
      <rPr>
        <sz val="12"/>
        <rFont val="Calibri"/>
        <family val="2"/>
      </rPr>
      <t xml:space="preserve"> attribute and provide the additional information through an inline description in the content, a link to a text description, or </t>
    </r>
    <r>
      <rPr>
        <sz val="11"/>
        <rFont val="Courier New"/>
        <family val="3"/>
      </rPr>
      <t>aria-describedby</t>
    </r>
    <r>
      <rPr>
        <sz val="12"/>
        <rFont val="Calibri"/>
        <family val="2"/>
      </rPr>
      <t xml:space="preserve">. If the image consists of text, the </t>
    </r>
    <r>
      <rPr>
        <sz val="11"/>
        <rFont val="Courier New"/>
        <family val="3"/>
      </rPr>
      <t>alt</t>
    </r>
    <r>
      <rPr>
        <sz val="12"/>
        <rFont val="Calibri"/>
        <family val="2"/>
      </rPr>
      <t xml:space="preserve"> attribute must contain the text in the image. Each image without appropriate alternative text or lacking an </t>
    </r>
    <r>
      <rPr>
        <sz val="11"/>
        <rFont val="Courier New"/>
        <family val="3"/>
      </rPr>
      <t>alt</t>
    </r>
    <r>
      <rPr>
        <sz val="12"/>
        <rFont val="Calibri"/>
        <family val="2"/>
      </rPr>
      <t xml:space="preserve"> attribute is a strike.</t>
    </r>
  </si>
  <si>
    <r>
      <t xml:space="preserve">Images that initiate an action must have </t>
    </r>
    <r>
      <rPr>
        <sz val="11"/>
        <rFont val="Courier New"/>
        <family val="3"/>
      </rPr>
      <t>alt</t>
    </r>
    <r>
      <rPr>
        <sz val="12"/>
        <rFont val="Calibri"/>
        <family val="2"/>
      </rPr>
      <t xml:space="preserve"> text that relays the purpose of the image. This includes linked images, image map hot spots, and input elements having </t>
    </r>
    <r>
      <rPr>
        <sz val="11"/>
        <rFont val="Courier New"/>
        <family val="3"/>
      </rPr>
      <t>type="image"</t>
    </r>
    <r>
      <rPr>
        <sz val="12"/>
        <rFont val="Calibri"/>
        <family val="2"/>
      </rPr>
      <t xml:space="preserve">. Use the </t>
    </r>
    <r>
      <rPr>
        <sz val="11"/>
        <rFont val="Courier New"/>
        <family val="3"/>
      </rPr>
      <t>alt</t>
    </r>
    <r>
      <rPr>
        <sz val="12"/>
        <rFont val="Calibri"/>
        <family val="2"/>
      </rPr>
      <t xml:space="preserve"> attribute to convey the function of the image. Use the </t>
    </r>
    <r>
      <rPr>
        <sz val="11"/>
        <rFont val="Courier New"/>
        <family val="3"/>
      </rPr>
      <t>alt</t>
    </r>
    <r>
      <rPr>
        <sz val="12"/>
        <rFont val="Calibri"/>
        <family val="2"/>
      </rPr>
      <t xml:space="preserve"> attribute to define the function. If the image contains text, then the text must be conveyed in the </t>
    </r>
    <r>
      <rPr>
        <sz val="11"/>
        <rFont val="Courier New"/>
        <family val="3"/>
      </rPr>
      <t>alt</t>
    </r>
    <r>
      <rPr>
        <sz val="12"/>
        <rFont val="Calibri"/>
        <family val="2"/>
      </rPr>
      <t xml:space="preserve"> attribute. In all cases, the text equivalent, whether in the </t>
    </r>
    <r>
      <rPr>
        <sz val="11"/>
        <rFont val="Courier New"/>
        <family val="3"/>
      </rPr>
      <t>alt</t>
    </r>
    <r>
      <rPr>
        <sz val="12"/>
        <rFont val="Calibri"/>
        <family val="2"/>
      </rPr>
      <t xml:space="preserve"> text or as text in an image, must convey the function of the image. Functional images with missing or empty </t>
    </r>
    <r>
      <rPr>
        <sz val="11"/>
        <rFont val="Courier New"/>
        <family val="3"/>
      </rPr>
      <t>alt</t>
    </r>
    <r>
      <rPr>
        <sz val="12"/>
        <rFont val="Calibri"/>
        <family val="2"/>
      </rPr>
      <t xml:space="preserve"> attributes are one strike each.</t>
    </r>
  </si>
  <si>
    <t xml:space="preserve">Use concise descriptive active elements such as links, menu items, etc. to ensure that each active text element makes sense when it is announced out of its immediate context. Do not use link text such as "read more", "more", "click here", etc. Each active element with inadequate text is a strike.  </t>
  </si>
  <si>
    <t>Unless there are fewer than four links between the top of the page and the start of the main content, there must be a “skip to main content” that points to the Main landmark. This link must always be visible or must become visible when it receives focus. Using a skip navigation widget is also permissible provided all options in the widget point to a valid ARIA landmark. The link or widget must be keyboard accessible. The "skip to main content" link must be the first tab stop on the page.</t>
  </si>
  <si>
    <t>Regions and Landmarks</t>
  </si>
  <si>
    <r>
      <t xml:space="preserve">Use headings to identify sections and subsections of content. Within the landmark region you must have consistent heading levels. Each page must have (exactly) one </t>
    </r>
    <r>
      <rPr>
        <sz val="11"/>
        <rFont val="Courier New"/>
        <family val="3"/>
      </rPr>
      <t>&lt;h1&gt;</t>
    </r>
    <r>
      <rPr>
        <sz val="12"/>
        <rFont val="Calibri"/>
        <family val="2"/>
      </rPr>
      <t>. Do not skip heading levels (</t>
    </r>
    <r>
      <rPr>
        <sz val="11"/>
        <rFont val="Courier New"/>
        <family val="3"/>
      </rPr>
      <t>&lt;h2&gt;</t>
    </r>
    <r>
      <rPr>
        <sz val="12"/>
        <rFont val="Calibri"/>
        <family val="2"/>
      </rPr>
      <t xml:space="preserve"> to </t>
    </r>
    <r>
      <rPr>
        <sz val="11"/>
        <rFont val="Courier New"/>
        <family val="3"/>
      </rPr>
      <t>&lt;h4&gt;</t>
    </r>
    <r>
      <rPr>
        <sz val="12"/>
        <rFont val="Calibri"/>
        <family val="2"/>
      </rPr>
      <t xml:space="preserve"> without </t>
    </r>
    <r>
      <rPr>
        <sz val="11"/>
        <rFont val="Courier New"/>
        <family val="3"/>
      </rPr>
      <t>&lt;h3&gt;</t>
    </r>
    <r>
      <rPr>
        <sz val="12"/>
        <rFont val="Calibri"/>
        <family val="2"/>
      </rPr>
      <t xml:space="preserve"> in between would be a strike). It is acceptable for heading levels to skip from lower to higher, however (</t>
    </r>
    <r>
      <rPr>
        <sz val="11"/>
        <rFont val="Courier New"/>
        <family val="3"/>
      </rPr>
      <t>&lt;h3&gt;</t>
    </r>
    <r>
      <rPr>
        <sz val="12"/>
        <rFont val="Calibri"/>
        <family val="2"/>
      </rPr>
      <t xml:space="preserve">, </t>
    </r>
    <r>
      <rPr>
        <sz val="11"/>
        <rFont val="Courier New"/>
        <family val="3"/>
      </rPr>
      <t>&lt;h4&gt;</t>
    </r>
    <r>
      <rPr>
        <sz val="12"/>
        <rFont val="Calibri"/>
        <family val="2"/>
      </rPr>
      <t xml:space="preserve">, then back to </t>
    </r>
    <r>
      <rPr>
        <sz val="11"/>
        <rFont val="Courier New"/>
        <family val="3"/>
      </rPr>
      <t>&lt;h2&gt;</t>
    </r>
    <r>
      <rPr>
        <sz val="12"/>
        <rFont val="Calibri"/>
        <family val="2"/>
      </rPr>
      <t xml:space="preserve"> for example would not be a strike). Each incorrect use of headings is a strike.</t>
    </r>
  </si>
  <si>
    <t>The visual presentation of text and images of text must have a contrast ratio of at least 4.5:1 for regular sized text and 3.0:1 for large text. ("Large text" means at least 18 point (18.66 px), or bold and 14 point (24 px), or larger (see https://www.w3.org/WAI/WCAG21/Understanding/contrast-minimum.html#dfn-large-scale). Exceptions: logos, inactive/disabled UI components, purely decorative content, images not visible to anyone (such as a skip to main content link, at least until it becomes visible).</t>
  </si>
  <si>
    <t>Buttons, icons, active user interface components (like text fields, checkboxes and radio buttons), and other graphics required for user to understand or interact with content meet or exceed 3:1 contrast against adjacent color(s). See also https://knowbility.org/blog/2018/WCAG21-1411Contrast.</t>
  </si>
  <si>
    <t>All interactive elements must be input device independent; specifically, each interactive element must be fully reachable and usable using only the keyboard. All interactive elements should receive keyboard focus order in the same order that they are encountered logically. Keyboard functionality must not require the use of mouse keys, the JAWS cursor, or other similar techniques.</t>
  </si>
  <si>
    <r>
      <t xml:space="preserve">Use HTML regions or ARIA landmark roles to identify regions. All content must be within an appropriate region/landmark. Each page that does not meet these requirements is a strike. Use </t>
    </r>
    <r>
      <rPr>
        <sz val="11"/>
        <rFont val="Courier New"/>
        <family val="3"/>
      </rPr>
      <t>aria-label</t>
    </r>
    <r>
      <rPr>
        <sz val="12"/>
        <rFont val="Calibri"/>
        <family val="2"/>
      </rPr>
      <t xml:space="preserve"> or </t>
    </r>
    <r>
      <rPr>
        <sz val="11"/>
        <rFont val="Courier New"/>
        <family val="3"/>
      </rPr>
      <t>aria-labelledby</t>
    </r>
    <r>
      <rPr>
        <sz val="12"/>
        <rFont val="Calibri"/>
        <family val="2"/>
      </rPr>
      <t xml:space="preserve"> to provide a means of distinguishing between content areas that use the same landmark role.</t>
    </r>
  </si>
  <si>
    <r>
      <t xml:space="preserve">The correct language of the page is identified in the </t>
    </r>
    <r>
      <rPr>
        <sz val="11"/>
        <rFont val="Courier New"/>
        <family val="3"/>
      </rPr>
      <t>&lt;html&gt;</t>
    </r>
    <r>
      <rPr>
        <sz val="12"/>
        <rFont val="Calibri"/>
        <family val="2"/>
      </rPr>
      <t xml:space="preserve"> element, using the </t>
    </r>
    <r>
      <rPr>
        <sz val="11"/>
        <rFont val="Courier New"/>
        <family val="3"/>
      </rPr>
      <t>lang</t>
    </r>
    <r>
      <rPr>
        <sz val="12"/>
        <rFont val="Calibri"/>
        <family val="2"/>
      </rPr>
      <t xml:space="preserve"> attribute with a two-character code value set to the current language of the page ("en" for English, for example).</t>
    </r>
  </si>
  <si>
    <t>Up to 20 points awarded at judge's discretion.</t>
  </si>
  <si>
    <t>Teams start with 20 points. Any instance where either the text cannot be resized or where the text fails to reflow properly when resized is an error.</t>
  </si>
  <si>
    <t>If an item has been attempted, enter strikes as appropriate.
If an item has not been attempted, zero points will be awarded (no need to enter strikes).</t>
  </si>
  <si>
    <r>
      <t xml:space="preserve">Using responsive design techniques to support presentation on full-size, tablet, and mobile displays. The site must support all of these to receive points. All functionality must be present and must work with a touch screen interface. </t>
    </r>
    <r>
      <rPr>
        <b/>
        <sz val="12"/>
        <rFont val="Calibri"/>
        <family val="2"/>
      </rPr>
      <t>***SAME AS REFLOW?***</t>
    </r>
    <r>
      <rPr>
        <sz val="12"/>
        <rFont val="Calibri"/>
        <family val="2"/>
      </rPr>
      <t xml:space="preserve">
</t>
    </r>
    <r>
      <rPr>
        <b/>
        <i/>
        <sz val="12"/>
        <rFont val="Calibri"/>
        <family val="2"/>
      </rPr>
      <t>Yes, move this into Reflow.</t>
    </r>
  </si>
  <si>
    <t>Site Name</t>
  </si>
  <si>
    <t>Date of Judging</t>
  </si>
  <si>
    <t>Browsers</t>
  </si>
  <si>
    <t>Screen Readers</t>
  </si>
  <si>
    <r>
      <t xml:space="preserve">Native html form controls with a single label must use the </t>
    </r>
    <r>
      <rPr>
        <sz val="11"/>
        <rFont val="Courier New"/>
        <family val="3"/>
      </rPr>
      <t>&lt;label&gt;</t>
    </r>
    <r>
      <rPr>
        <sz val="12"/>
        <rFont val="Calibri"/>
        <family val="2"/>
      </rPr>
      <t xml:space="preserve"> element. Non-native controls should use </t>
    </r>
    <r>
      <rPr>
        <sz val="11"/>
        <rFont val="Courier New"/>
        <family val="3"/>
      </rPr>
      <t>aria-labelledby</t>
    </r>
    <r>
      <rPr>
        <sz val="12"/>
        <rFont val="Calibri"/>
        <family val="2"/>
      </rPr>
      <t xml:space="preserve"> for visible labels. Radio buttons and checkboxes must be grouped with </t>
    </r>
    <r>
      <rPr>
        <sz val="11"/>
        <rFont val="Courier New"/>
        <family val="3"/>
      </rPr>
      <t>&lt;fieldset&gt;</t>
    </r>
    <r>
      <rPr>
        <sz val="12"/>
        <rFont val="Calibri"/>
        <family val="2"/>
      </rPr>
      <t xml:space="preserve"> and </t>
    </r>
    <r>
      <rPr>
        <sz val="11"/>
        <rFont val="Courier New"/>
        <family val="3"/>
      </rPr>
      <t>&lt;legend&gt;</t>
    </r>
    <r>
      <rPr>
        <sz val="12"/>
        <rFont val="Calibri"/>
        <family val="2"/>
      </rPr>
      <t xml:space="preserve">. Required inputs must have a clear visual cue and use the </t>
    </r>
    <r>
      <rPr>
        <sz val="11"/>
        <rFont val="Courier New"/>
        <family val="3"/>
      </rPr>
      <t>required</t>
    </r>
    <r>
      <rPr>
        <sz val="12"/>
        <rFont val="Calibri"/>
        <family val="2"/>
      </rPr>
      <t xml:space="preserve"> attribute or the </t>
    </r>
    <r>
      <rPr>
        <sz val="11"/>
        <rFont val="Courier New"/>
        <family val="3"/>
      </rPr>
      <t>aria-required</t>
    </r>
    <r>
      <rPr>
        <sz val="12"/>
        <rFont val="Calibri"/>
        <family val="2"/>
      </rPr>
      <t xml:space="preserve"> attribute. Clear instructions must be provided to users. This includes expected data formats and relevant information in addition to explanations required to guide the user through the form. Placeholder text is not acceptable as a label or for instructions. See https://www.w3.org/WAI/tutorials/forms/instructions/. Use ARIA markup for error handling including the </t>
    </r>
    <r>
      <rPr>
        <sz val="11"/>
        <rFont val="Courier New"/>
        <family val="3"/>
      </rPr>
      <t>aria-invalid</t>
    </r>
    <r>
      <rPr>
        <sz val="12"/>
        <rFont val="Calibri"/>
        <family val="2"/>
      </rPr>
      <t xml:space="preserve"> state on fields that have errors. Set focus to the first invalid field.  Code status messages to be recognizable by assistive technology. See https://www.w3.org/WAI/WCAG21/Understanding/error-identification.html.</t>
    </r>
  </si>
  <si>
    <t>Added "https://www.w3.org/WAI/WCAG21/Understanding/error-identification.html"</t>
  </si>
  <si>
    <t>All content can be enlarged (with browser zoom) and responds coherantly to various screen sizes. Text reflows properly when browser page zoom is 400% for all content. Content is not truncated and does not require horizontal scrolling to read.  Test by setting the browser viewport to 320 CSS pixels wide by 480 CSS pixels high and browser zoom to 100%, and make sure text reflows and can be read without horizontal scrolling. Two-dimensional scrolling is permitted for things like  images required for understanding (such as maps and diagrams), video, games, presentations, data tables (not individual cells), and interfaces where it is necessary to keep toolbars in view while manipulating content.</t>
  </si>
  <si>
    <t>Added "Two-dimensional scrolling is permitted for things like  images required for understanding (such as maps and diagrams), video, games, presentations, data tables (not individual cells), and interfaces where it is necessary to keep toolbars in view while manipulating content."</t>
  </si>
  <si>
    <t>Remove from final form. This is accounted for under Reflow in the Accessibility tab.</t>
  </si>
  <si>
    <t>All hyperlinks function properly. Links navigate users to locations in a page or to separate pages. Buttons perform in-page actions, submit forms, etc.</t>
  </si>
  <si>
    <t>Added "Links navigate users to locations in a page or to separate pages. Buttons perform in-page actions, submit forms, etc."</t>
  </si>
  <si>
    <t xml:space="preserve">Exemplary Effort!
</t>
  </si>
  <si>
    <t>Correct Markup</t>
  </si>
  <si>
    <r>
      <t>Use semantic markup (</t>
    </r>
    <r>
      <rPr>
        <sz val="11"/>
        <rFont val="Courier New"/>
        <family val="3"/>
      </rPr>
      <t>&lt;blockquote&gt;</t>
    </r>
    <r>
      <rPr>
        <sz val="12"/>
        <rFont val="Calibri"/>
        <family val="2"/>
      </rPr>
      <t xml:space="preserve">, headings, lists, etc.) to properly represent the structure of the document. In addition, all IDs must be unique, except where the specifications allow otherwise. Do not use table structure to control page layout. Each instance of a structural element used for formatting or content that should use semantic markup or that is not structured to specifications is a strike. </t>
    </r>
  </si>
  <si>
    <t>Removed "Parsing" from the Title given pending WCAG 2.2 change. Removed "All elements should have complete start and end tags, be nested according to their specifications, and not contain duplicate attributes" for the same reason.</t>
  </si>
  <si>
    <t>Judges</t>
  </si>
  <si>
    <t>Remove from final form. This is part of Reflow in the Accessibility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</si>
</sst>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4">
    <font>
      <sz val="11"/>
      <color rgb="FF000000"/>
      <name val="Arial"/>
    </font>
    <font>
      <sz val="11"/>
      <color rgb="FF000000"/>
      <name val="Calibri"/>
      <family val="2"/>
    </font>
    <font>
      <sz val="11"/>
      <color rgb="FF006100"/>
      <name val="Helvetica Neue"/>
      <family val="2"/>
      <scheme val="minor"/>
    </font>
    <font>
      <sz val="11"/>
      <color rgb="FF9C0006"/>
      <name val="Helvetica Neue"/>
      <family val="2"/>
      <scheme val="minor"/>
    </font>
    <font>
      <sz val="12"/>
      <color theme="0"/>
      <name val="Calibri"/>
      <family val="2"/>
    </font>
    <font>
      <sz val="12"/>
      <color rgb="FF000000"/>
      <name val="Calibri"/>
      <family val="2"/>
    </font>
    <font>
      <sz val="12"/>
      <name val="Calibri"/>
      <family val="2"/>
    </font>
    <font>
      <b/>
      <sz val="12"/>
      <name val="Calibri"/>
      <family val="2"/>
    </font>
    <font>
      <sz val="24"/>
      <name val="Calibri"/>
      <family val="2"/>
    </font>
    <font>
      <sz val="24"/>
      <color rgb="FF9C0006"/>
      <name val="Calibri"/>
      <family val="2"/>
    </font>
    <font>
      <sz val="12"/>
      <color rgb="FF6E2F75"/>
      <name val="Calibri"/>
      <family val="2"/>
    </font>
    <font>
      <sz val="24"/>
      <color rgb="FF6E2F75"/>
      <name val="Calibri"/>
      <family val="2"/>
    </font>
    <font>
      <b/>
      <sz val="12"/>
      <color rgb="FF6E2F75"/>
      <name val="Calibri"/>
      <family val="2"/>
    </font>
    <font>
      <sz val="24"/>
      <color rgb="FF006100"/>
      <name val="Calibri"/>
      <family val="2"/>
    </font>
    <font>
      <b/>
      <sz val="24"/>
      <color rgb="FF6E2F75"/>
      <name val="Calibri"/>
      <family val="2"/>
    </font>
    <font>
      <sz val="11"/>
      <color rgb="FF000000"/>
      <name val="Arial"/>
    </font>
    <font>
      <b/>
      <sz val="12"/>
      <color theme="0"/>
      <name val="Calibri"/>
      <family val="2"/>
    </font>
    <font>
      <sz val="11"/>
      <name val="Courier New"/>
      <family val="3"/>
    </font>
    <font>
      <b/>
      <sz val="24"/>
      <name val="Calibri"/>
      <family val="2"/>
    </font>
    <font>
      <b/>
      <sz val="24"/>
      <color rgb="FF006600"/>
      <name val="Calibri"/>
      <family val="2"/>
    </font>
    <font>
      <sz val="8"/>
      <name val="Arial"/>
      <family val="2"/>
    </font>
    <font>
      <u/>
      <sz val="11"/>
      <color rgb="FF6E2F75"/>
      <name val="Calibri"/>
      <family val="2"/>
    </font>
    <font>
      <b/>
      <sz val="11"/>
      <color rgb="FF000000"/>
      <name val="Calibri"/>
      <family val="2"/>
    </font>
    <font>
      <b/>
      <i/>
      <sz val="12"/>
      <name val="Calibri"/>
      <family val="2"/>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
      <patternFill patternType="solid">
        <fgColor rgb="FF6E2F75"/>
        <bgColor indexed="64"/>
      </patternFill>
    </fill>
    <fill>
      <patternFill patternType="solid">
        <fgColor theme="1" tint="0.499984740745262"/>
        <bgColor indexed="64"/>
      </patternFill>
    </fill>
    <fill>
      <patternFill patternType="solid">
        <fgColor theme="0" tint="-0.499984740745262"/>
        <bgColor indexed="64"/>
      </patternFill>
    </fill>
  </fills>
  <borders count="6">
    <border>
      <left/>
      <right/>
      <top/>
      <bottom/>
      <diagonal/>
    </border>
    <border>
      <left/>
      <right/>
      <top/>
      <bottom/>
      <diagonal/>
    </border>
    <border>
      <left/>
      <right/>
      <top style="thin">
        <color auto="1"/>
      </top>
      <bottom style="thin">
        <color auto="1"/>
      </bottom>
      <diagonal/>
    </border>
    <border>
      <left/>
      <right/>
      <top style="thin">
        <color auto="1"/>
      </top>
      <bottom/>
      <diagonal/>
    </border>
    <border>
      <left/>
      <right/>
      <top style="thin">
        <color auto="1"/>
      </top>
      <bottom style="medium">
        <color indexed="64"/>
      </bottom>
      <diagonal/>
    </border>
    <border>
      <left/>
      <right/>
      <top/>
      <bottom style="thin">
        <color auto="1"/>
      </bottom>
      <diagonal/>
    </border>
  </borders>
  <cellStyleXfs count="6">
    <xf numFmtId="0" fontId="0" fillId="0" borderId="0"/>
    <xf numFmtId="0" fontId="2" fillId="5" borderId="0" applyNumberFormat="0" applyBorder="0" applyAlignment="0" applyProtection="0"/>
    <xf numFmtId="0" fontId="3" fillId="6"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9" fontId="15" fillId="0" borderId="0" applyFont="0" applyFill="0" applyBorder="0" applyAlignment="0" applyProtection="0"/>
  </cellStyleXfs>
  <cellXfs count="65">
    <xf numFmtId="0" fontId="0" fillId="0" borderId="0" xfId="0"/>
    <xf numFmtId="0" fontId="5"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9" fillId="6" borderId="2" xfId="2" applyFont="1" applyBorder="1" applyAlignment="1">
      <alignment horizontal="center" vertical="center" wrapText="1"/>
    </xf>
    <xf numFmtId="0" fontId="4" fillId="9" borderId="0" xfId="0" applyFont="1" applyFill="1" applyAlignment="1">
      <alignment horizontal="center" vertical="center" wrapText="1"/>
    </xf>
    <xf numFmtId="0" fontId="4" fillId="9" borderId="0" xfId="0" applyFont="1" applyFill="1" applyAlignment="1">
      <alignment horizontal="left" vertical="center" wrapText="1"/>
    </xf>
    <xf numFmtId="0" fontId="4" fillId="9" borderId="0" xfId="2" applyFont="1" applyFill="1" applyAlignment="1">
      <alignment horizontal="center" vertical="center" wrapText="1"/>
    </xf>
    <xf numFmtId="0" fontId="11" fillId="3"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10"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4"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12" fillId="8"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9" fillId="6" borderId="3" xfId="2" applyFont="1" applyBorder="1" applyAlignment="1">
      <alignment horizontal="center" vertical="center" wrapText="1"/>
    </xf>
    <xf numFmtId="0" fontId="8" fillId="7" borderId="3"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7" fillId="11" borderId="1" xfId="0" applyFont="1" applyFill="1" applyBorder="1" applyAlignment="1">
      <alignment horizontal="left" vertical="center" wrapText="1"/>
    </xf>
    <xf numFmtId="0" fontId="9" fillId="11" borderId="1" xfId="2" applyFont="1" applyFill="1" applyBorder="1" applyAlignment="1">
      <alignment horizontal="center" vertical="center" wrapText="1"/>
    </xf>
    <xf numFmtId="0" fontId="8" fillId="11" borderId="1" xfId="0" applyFont="1" applyFill="1" applyBorder="1" applyAlignment="1">
      <alignment horizontal="center" vertical="center" wrapText="1"/>
    </xf>
    <xf numFmtId="0" fontId="13" fillId="5" borderId="2" xfId="1" applyFont="1" applyBorder="1" applyAlignment="1">
      <alignment horizontal="center" vertical="center" wrapText="1"/>
    </xf>
    <xf numFmtId="0" fontId="13" fillId="5" borderId="3" xfId="1" applyFont="1" applyBorder="1" applyAlignment="1">
      <alignment horizontal="center" vertical="center" wrapText="1"/>
    </xf>
    <xf numFmtId="0" fontId="12"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1" fillId="11" borderId="1" xfId="0" applyFont="1" applyFill="1" applyBorder="1" applyAlignment="1">
      <alignment horizontal="center" vertical="center" wrapText="1"/>
    </xf>
    <xf numFmtId="0" fontId="5" fillId="11"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6" fillId="11" borderId="1" xfId="0" applyFont="1" applyFill="1" applyBorder="1" applyAlignment="1">
      <alignment horizontal="left" vertical="center"/>
    </xf>
    <xf numFmtId="0" fontId="19" fillId="2" borderId="2" xfId="0" applyFont="1" applyFill="1" applyBorder="1" applyAlignment="1">
      <alignment horizontal="center" vertical="center" wrapText="1"/>
    </xf>
    <xf numFmtId="0" fontId="12" fillId="8" borderId="2"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12" fillId="8" borderId="5"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2" fillId="8"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10" borderId="1" xfId="0" applyFont="1" applyFill="1" applyBorder="1" applyAlignment="1">
      <alignment horizontal="left" wrapText="1"/>
    </xf>
    <xf numFmtId="0" fontId="6" fillId="2" borderId="1" xfId="0" applyFont="1" applyFill="1" applyBorder="1" applyAlignment="1">
      <alignment horizontal="left" vertical="center" wrapText="1"/>
    </xf>
    <xf numFmtId="0" fontId="6" fillId="2" borderId="5" xfId="0" applyFont="1" applyFill="1" applyBorder="1" applyAlignment="1">
      <alignment horizontal="left" vertical="center" wrapText="1"/>
    </xf>
    <xf numFmtId="49" fontId="12" fillId="8" borderId="2" xfId="0" applyNumberFormat="1" applyFont="1" applyFill="1" applyBorder="1" applyAlignment="1">
      <alignment horizontal="left" vertical="top" wrapText="1"/>
    </xf>
    <xf numFmtId="0" fontId="21" fillId="2" borderId="2" xfId="3" applyFill="1" applyBorder="1" applyAlignment="1">
      <alignment horizontal="left" vertical="center" wrapText="1"/>
    </xf>
    <xf numFmtId="0" fontId="21" fillId="2" borderId="5" xfId="3" applyFill="1" applyBorder="1" applyAlignment="1">
      <alignment horizontal="left" vertical="center" wrapText="1"/>
    </xf>
    <xf numFmtId="0" fontId="21" fillId="2" borderId="3" xfId="3" applyFill="1" applyBorder="1" applyAlignment="1">
      <alignment horizontal="left" vertical="center" wrapText="1"/>
    </xf>
    <xf numFmtId="0" fontId="21" fillId="2" borderId="1" xfId="3"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12"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7" borderId="1" xfId="0" applyFont="1" applyFill="1" applyBorder="1" applyAlignment="1">
      <alignment horizontal="center" vertical="center" wrapText="1"/>
    </xf>
    <xf numFmtId="9" fontId="19" fillId="0" borderId="1" xfId="5" applyFont="1" applyBorder="1" applyAlignment="1">
      <alignment horizontal="left" vertical="center" wrapText="1"/>
    </xf>
    <xf numFmtId="0" fontId="22" fillId="11" borderId="1" xfId="0" applyFont="1" applyFill="1" applyBorder="1" applyAlignment="1">
      <alignment horizontal="left" vertical="center" wrapText="1"/>
    </xf>
    <xf numFmtId="14" fontId="6" fillId="2" borderId="3" xfId="0" applyNumberFormat="1" applyFont="1" applyFill="1" applyBorder="1" applyAlignment="1">
      <alignment horizontal="left" vertical="center" wrapText="1"/>
    </xf>
    <xf numFmtId="0" fontId="16" fillId="10" borderId="1" xfId="0" applyFont="1" applyFill="1" applyBorder="1" applyAlignment="1">
      <alignment horizontal="center" wrapText="1"/>
    </xf>
    <xf numFmtId="0" fontId="16" fillId="11" borderId="1" xfId="0" applyFont="1" applyFill="1" applyBorder="1" applyAlignment="1">
      <alignment horizontal="left" vertical="center" wrapText="1"/>
    </xf>
  </cellXfs>
  <cellStyles count="6">
    <cellStyle name="Bad" xfId="2" builtinId="27"/>
    <cellStyle name="Followed Hyperlink" xfId="4" builtinId="9" customBuiltin="1"/>
    <cellStyle name="Good" xfId="1" builtinId="26"/>
    <cellStyle name="Hyperlink" xfId="3" builtinId="8" customBuiltin="1"/>
    <cellStyle name="Normal" xfId="0" builtinId="0"/>
    <cellStyle name="Percent" xfId="5" builtinId="5"/>
  </cellStyles>
  <dxfs count="0"/>
  <tableStyles count="0" defaultTableStyle="TableStyleMedium2" defaultPivotStyle="PivotStyleLight16"/>
  <colors>
    <mruColors>
      <color rgb="FF006600"/>
      <color rgb="FF6E2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3ABB8-F627-4EB1-8945-FED3C6B7836F}">
  <dimension ref="A1:F35"/>
  <sheetViews>
    <sheetView tabSelected="1" workbookViewId="0"/>
  </sheetViews>
  <sheetFormatPr defaultColWidth="8.75" defaultRowHeight="15.75"/>
  <cols>
    <col min="1" max="1" width="25.375" style="25" customWidth="1"/>
    <col min="2" max="2" width="79.125" style="26" customWidth="1"/>
    <col min="3" max="16384" width="8.75" style="13"/>
  </cols>
  <sheetData>
    <row r="1" spans="1:2" s="12" customFormat="1" ht="31.5" customHeight="1">
      <c r="A1" s="6" t="s">
        <v>33</v>
      </c>
      <c r="B1" s="6" t="s">
        <v>30</v>
      </c>
    </row>
    <row r="2" spans="1:2">
      <c r="A2" s="43" t="s">
        <v>183</v>
      </c>
      <c r="B2" s="22"/>
    </row>
    <row r="3" spans="1:2">
      <c r="A3" s="43" t="s">
        <v>198</v>
      </c>
      <c r="B3" s="22"/>
    </row>
    <row r="4" spans="1:2">
      <c r="A4" s="43" t="s">
        <v>184</v>
      </c>
      <c r="B4" s="62"/>
    </row>
    <row r="5" spans="1:2">
      <c r="A5" s="43" t="s">
        <v>185</v>
      </c>
      <c r="B5" s="22"/>
    </row>
    <row r="6" spans="1:2">
      <c r="A6" s="43" t="s">
        <v>186</v>
      </c>
      <c r="B6" s="22"/>
    </row>
    <row r="7" spans="1:2">
      <c r="A7" s="43" t="s">
        <v>133</v>
      </c>
      <c r="B7" s="22"/>
    </row>
    <row r="8" spans="1:2">
      <c r="A8" s="45" t="s">
        <v>134</v>
      </c>
      <c r="B8" s="49"/>
    </row>
    <row r="9" spans="1:2">
      <c r="A9" s="44" t="s">
        <v>135</v>
      </c>
      <c r="B9" s="53"/>
    </row>
    <row r="10" spans="1:2">
      <c r="A10" s="43" t="s">
        <v>136</v>
      </c>
      <c r="B10" s="22"/>
    </row>
    <row r="11" spans="1:2">
      <c r="A11" s="45" t="s">
        <v>137</v>
      </c>
      <c r="B11" s="49"/>
    </row>
    <row r="12" spans="1:2">
      <c r="A12" s="44" t="s">
        <v>138</v>
      </c>
      <c r="B12" s="53"/>
    </row>
    <row r="13" spans="1:2">
      <c r="A13" s="43" t="s">
        <v>127</v>
      </c>
      <c r="B13" s="54"/>
    </row>
    <row r="14" spans="1:2">
      <c r="A14" s="45" t="s">
        <v>128</v>
      </c>
      <c r="B14" s="55"/>
    </row>
    <row r="15" spans="1:2">
      <c r="A15" s="45" t="s">
        <v>129</v>
      </c>
      <c r="B15" s="55"/>
    </row>
    <row r="16" spans="1:2">
      <c r="A16" s="45" t="s">
        <v>130</v>
      </c>
      <c r="B16" s="55"/>
    </row>
    <row r="17" spans="1:6" s="26" customFormat="1">
      <c r="A17" s="45" t="s">
        <v>131</v>
      </c>
      <c r="B17" s="55"/>
      <c r="C17" s="13"/>
      <c r="D17" s="13"/>
      <c r="E17" s="13"/>
      <c r="F17" s="13"/>
    </row>
    <row r="18" spans="1:6">
      <c r="A18" s="45" t="s">
        <v>132</v>
      </c>
      <c r="B18" s="55"/>
    </row>
    <row r="19" spans="1:6">
      <c r="A19" s="45" t="s">
        <v>145</v>
      </c>
      <c r="B19" s="49"/>
    </row>
    <row r="20" spans="1:6">
      <c r="A20" s="45" t="s">
        <v>146</v>
      </c>
      <c r="B20" s="49"/>
    </row>
    <row r="21" spans="1:6">
      <c r="A21" s="45" t="s">
        <v>147</v>
      </c>
      <c r="B21" s="49"/>
    </row>
    <row r="22" spans="1:6">
      <c r="A22" s="44" t="s">
        <v>148</v>
      </c>
      <c r="B22" s="50"/>
    </row>
    <row r="23" spans="1:6">
      <c r="A23" s="42" t="s">
        <v>140</v>
      </c>
      <c r="B23" s="56"/>
    </row>
    <row r="24" spans="1:6">
      <c r="A24" s="42" t="s">
        <v>139</v>
      </c>
      <c r="B24" s="2"/>
    </row>
    <row r="25" spans="1:6" ht="31.5">
      <c r="A25" s="46" t="s">
        <v>141</v>
      </c>
      <c r="B25" s="47"/>
    </row>
    <row r="26" spans="1:6" ht="99.95" customHeight="1">
      <c r="A26" s="51" t="s">
        <v>149</v>
      </c>
      <c r="B26" s="47"/>
    </row>
    <row r="27" spans="1:6" ht="99.95" customHeight="1">
      <c r="A27" s="51" t="s">
        <v>144</v>
      </c>
      <c r="B27" s="47"/>
    </row>
    <row r="28" spans="1:6" ht="99.95" customHeight="1">
      <c r="A28" s="46" t="s">
        <v>143</v>
      </c>
      <c r="B28" s="47"/>
    </row>
    <row r="29" spans="1:6" s="48" customFormat="1" ht="45.75" customHeight="1">
      <c r="A29" s="63" t="s">
        <v>151</v>
      </c>
      <c r="B29" s="63"/>
    </row>
    <row r="30" spans="1:6" s="12" customFormat="1" ht="31.5" customHeight="1">
      <c r="A30" s="6" t="s">
        <v>150</v>
      </c>
      <c r="B30" s="6" t="s">
        <v>142</v>
      </c>
    </row>
    <row r="31" spans="1:6">
      <c r="A31" s="44" t="s">
        <v>21</v>
      </c>
      <c r="B31" s="53"/>
    </row>
    <row r="32" spans="1:6">
      <c r="A32" s="42" t="s">
        <v>22</v>
      </c>
      <c r="B32" s="52"/>
    </row>
    <row r="33" spans="1:2">
      <c r="A33" s="42" t="s">
        <v>23</v>
      </c>
      <c r="B33" s="2"/>
    </row>
    <row r="34" spans="1:2">
      <c r="A34" s="42" t="s">
        <v>25</v>
      </c>
      <c r="B34" s="2"/>
    </row>
    <row r="35" spans="1:2">
      <c r="A35" s="42" t="s">
        <v>26</v>
      </c>
      <c r="B35" s="52"/>
    </row>
  </sheetData>
  <mergeCells count="1">
    <mergeCell ref="A29:B29"/>
  </mergeCells>
  <phoneticPr fontId="20" type="noConversion"/>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280E8-0A40-48E2-8F75-6594305CB779}">
  <dimension ref="A1:H34"/>
  <sheetViews>
    <sheetView workbookViewId="0">
      <pane ySplit="1" topLeftCell="A2" activePane="bottomLeft" state="frozen"/>
      <selection pane="bottomLeft" activeCell="A2" sqref="A2"/>
    </sheetView>
  </sheetViews>
  <sheetFormatPr defaultColWidth="8.75" defaultRowHeight="31.5"/>
  <cols>
    <col min="1" max="1" width="4.75" style="25" bestFit="1" customWidth="1"/>
    <col min="2" max="2" width="6" style="26" bestFit="1" customWidth="1"/>
    <col min="3" max="3" width="17.5" style="27" bestFit="1" customWidth="1"/>
    <col min="4" max="4" width="80.625" style="17" customWidth="1"/>
    <col min="5" max="5" width="6" style="28" bestFit="1" customWidth="1"/>
    <col min="6" max="6" width="7.625" style="29" customWidth="1"/>
    <col min="7" max="7" width="80.625" style="17" customWidth="1"/>
    <col min="8" max="16384" width="8.75" style="13"/>
  </cols>
  <sheetData>
    <row r="1" spans="1:8" s="12" customFormat="1">
      <c r="A1" s="6" t="s">
        <v>33</v>
      </c>
      <c r="B1" s="6" t="s">
        <v>28</v>
      </c>
      <c r="C1" s="7" t="s">
        <v>29</v>
      </c>
      <c r="D1" s="7" t="s">
        <v>30</v>
      </c>
      <c r="E1" s="8" t="s">
        <v>31</v>
      </c>
      <c r="F1" s="6" t="s">
        <v>39</v>
      </c>
      <c r="G1" s="7" t="s">
        <v>32</v>
      </c>
    </row>
    <row r="2" spans="1:8" ht="141.75">
      <c r="A2" s="11">
        <v>1</v>
      </c>
      <c r="B2" s="3">
        <v>1.1000000000000001</v>
      </c>
      <c r="C2" s="14" t="s">
        <v>34</v>
      </c>
      <c r="D2" s="2" t="s">
        <v>168</v>
      </c>
      <c r="E2" s="5"/>
      <c r="F2" s="4">
        <v>4</v>
      </c>
      <c r="G2" s="2"/>
    </row>
    <row r="3" spans="1:8" ht="110.25">
      <c r="A3" s="11">
        <v>2</v>
      </c>
      <c r="B3" s="3">
        <v>1.1000000000000001</v>
      </c>
      <c r="C3" s="14" t="s">
        <v>36</v>
      </c>
      <c r="D3" s="2" t="s">
        <v>169</v>
      </c>
      <c r="E3" s="5"/>
      <c r="F3" s="4">
        <v>4</v>
      </c>
      <c r="G3" s="2"/>
    </row>
    <row r="4" spans="1:8" ht="63">
      <c r="A4" s="11">
        <v>3</v>
      </c>
      <c r="B4" s="3" t="s">
        <v>38</v>
      </c>
      <c r="C4" s="14" t="s">
        <v>37</v>
      </c>
      <c r="D4" s="2" t="s">
        <v>170</v>
      </c>
      <c r="E4" s="5"/>
      <c r="F4" s="4">
        <v>4</v>
      </c>
      <c r="G4" s="2"/>
    </row>
    <row r="5" spans="1:8" ht="78.75">
      <c r="A5" s="11">
        <v>4</v>
      </c>
      <c r="B5" s="3" t="s">
        <v>40</v>
      </c>
      <c r="C5" s="14" t="s">
        <v>195</v>
      </c>
      <c r="D5" s="2" t="s">
        <v>196</v>
      </c>
      <c r="E5" s="5"/>
      <c r="F5" s="4">
        <v>4</v>
      </c>
      <c r="G5" s="2" t="s">
        <v>197</v>
      </c>
    </row>
    <row r="6" spans="1:8" ht="94.5">
      <c r="A6" s="11">
        <v>5</v>
      </c>
      <c r="B6" s="3" t="s">
        <v>0</v>
      </c>
      <c r="C6" s="14" t="s">
        <v>41</v>
      </c>
      <c r="D6" s="2" t="s">
        <v>171</v>
      </c>
      <c r="E6" s="5"/>
      <c r="F6" s="4">
        <v>2</v>
      </c>
      <c r="G6" s="2"/>
    </row>
    <row r="7" spans="1:8" ht="63">
      <c r="A7" s="11">
        <v>6</v>
      </c>
      <c r="B7" s="3" t="s">
        <v>43</v>
      </c>
      <c r="C7" s="14" t="s">
        <v>172</v>
      </c>
      <c r="D7" s="2" t="s">
        <v>177</v>
      </c>
      <c r="E7" s="5"/>
      <c r="F7" s="4">
        <v>2</v>
      </c>
      <c r="G7" s="14"/>
    </row>
    <row r="8" spans="1:8" ht="78.75">
      <c r="A8" s="11">
        <v>7</v>
      </c>
      <c r="B8" s="3" t="s">
        <v>44</v>
      </c>
      <c r="C8" s="14" t="s">
        <v>45</v>
      </c>
      <c r="D8" s="2" t="s">
        <v>173</v>
      </c>
      <c r="E8" s="5"/>
      <c r="F8" s="4">
        <v>2</v>
      </c>
      <c r="G8" s="2"/>
    </row>
    <row r="9" spans="1:8" ht="63">
      <c r="A9" s="11">
        <v>8</v>
      </c>
      <c r="B9" s="3" t="s">
        <v>1</v>
      </c>
      <c r="C9" s="14" t="s">
        <v>46</v>
      </c>
      <c r="D9" s="2" t="s">
        <v>47</v>
      </c>
      <c r="E9" s="5"/>
      <c r="F9" s="4">
        <v>4</v>
      </c>
      <c r="G9" s="2"/>
    </row>
    <row r="10" spans="1:8" ht="94.5">
      <c r="A10" s="11">
        <v>9</v>
      </c>
      <c r="B10" s="3" t="s">
        <v>2</v>
      </c>
      <c r="C10" s="14" t="s">
        <v>48</v>
      </c>
      <c r="D10" s="2" t="s">
        <v>174</v>
      </c>
      <c r="E10" s="5"/>
      <c r="F10" s="4">
        <v>4</v>
      </c>
      <c r="G10" s="14"/>
    </row>
    <row r="11" spans="1:8" s="17" customFormat="1" ht="110.25">
      <c r="A11" s="11">
        <v>10</v>
      </c>
      <c r="B11" s="3" t="s">
        <v>17</v>
      </c>
      <c r="C11" s="14" t="s">
        <v>116</v>
      </c>
      <c r="D11" s="2" t="s">
        <v>175</v>
      </c>
      <c r="E11" s="5"/>
      <c r="F11" s="4">
        <v>4</v>
      </c>
      <c r="G11" s="2"/>
      <c r="H11" s="2" t="s">
        <v>155</v>
      </c>
    </row>
    <row r="12" spans="1:8" ht="78.75">
      <c r="A12" s="11">
        <v>11</v>
      </c>
      <c r="B12" s="3">
        <v>2.1</v>
      </c>
      <c r="C12" s="14" t="s">
        <v>49</v>
      </c>
      <c r="D12" s="2" t="s">
        <v>176</v>
      </c>
      <c r="E12" s="5"/>
      <c r="F12" s="4">
        <v>1</v>
      </c>
      <c r="G12" s="2"/>
    </row>
    <row r="13" spans="1:8" ht="47.25">
      <c r="A13" s="11">
        <v>12</v>
      </c>
      <c r="B13" s="3" t="s">
        <v>3</v>
      </c>
      <c r="C13" s="14" t="s">
        <v>51</v>
      </c>
      <c r="D13" s="2" t="s">
        <v>178</v>
      </c>
      <c r="E13" s="5"/>
      <c r="F13" s="4">
        <v>1</v>
      </c>
      <c r="G13" s="2"/>
    </row>
    <row r="14" spans="1:8" ht="157.5">
      <c r="A14" s="11">
        <v>13</v>
      </c>
      <c r="B14" s="3" t="s">
        <v>53</v>
      </c>
      <c r="C14" s="14" t="s">
        <v>54</v>
      </c>
      <c r="D14" s="2" t="s">
        <v>187</v>
      </c>
      <c r="E14" s="5"/>
      <c r="F14" s="4">
        <v>4</v>
      </c>
      <c r="G14" s="2" t="s">
        <v>188</v>
      </c>
    </row>
    <row r="15" spans="1:8">
      <c r="A15" s="11">
        <v>14</v>
      </c>
      <c r="B15" s="3" t="s">
        <v>4</v>
      </c>
      <c r="C15" s="14" t="s">
        <v>55</v>
      </c>
      <c r="D15" s="2" t="s">
        <v>56</v>
      </c>
      <c r="E15" s="5"/>
      <c r="F15" s="4">
        <v>2</v>
      </c>
      <c r="G15" s="2"/>
    </row>
    <row r="16" spans="1:8" ht="47.25">
      <c r="A16" s="11">
        <v>15</v>
      </c>
      <c r="B16" s="3" t="s">
        <v>5</v>
      </c>
      <c r="C16" s="14" t="s">
        <v>57</v>
      </c>
      <c r="D16" s="2" t="s">
        <v>58</v>
      </c>
      <c r="E16" s="5"/>
      <c r="F16" s="4">
        <v>2</v>
      </c>
      <c r="G16" s="2"/>
    </row>
    <row r="17" spans="1:7" ht="47.25">
      <c r="A17" s="11">
        <v>16</v>
      </c>
      <c r="B17" s="3" t="s">
        <v>6</v>
      </c>
      <c r="C17" s="14" t="s">
        <v>59</v>
      </c>
      <c r="D17" s="2" t="s">
        <v>166</v>
      </c>
      <c r="E17" s="5"/>
      <c r="F17" s="4">
        <v>4</v>
      </c>
      <c r="G17" s="2"/>
    </row>
    <row r="18" spans="1:7" ht="126">
      <c r="A18" s="11">
        <v>17</v>
      </c>
      <c r="B18" s="3" t="s">
        <v>60</v>
      </c>
      <c r="C18" s="14" t="s">
        <v>61</v>
      </c>
      <c r="D18" s="2" t="s">
        <v>189</v>
      </c>
      <c r="E18" s="5"/>
      <c r="F18" s="4">
        <v>4</v>
      </c>
      <c r="G18" s="2" t="s">
        <v>190</v>
      </c>
    </row>
    <row r="19" spans="1:7" ht="47.25">
      <c r="A19" s="11">
        <v>18</v>
      </c>
      <c r="B19" s="3" t="s">
        <v>7</v>
      </c>
      <c r="C19" s="14" t="s">
        <v>62</v>
      </c>
      <c r="D19" s="2" t="s">
        <v>63</v>
      </c>
      <c r="E19" s="5"/>
      <c r="F19" s="4">
        <v>1</v>
      </c>
      <c r="G19" s="2"/>
    </row>
    <row r="20" spans="1:7">
      <c r="A20" s="11">
        <v>19</v>
      </c>
      <c r="B20" s="3" t="s">
        <v>27</v>
      </c>
      <c r="C20" s="14" t="s">
        <v>65</v>
      </c>
      <c r="D20" s="2" t="s">
        <v>167</v>
      </c>
      <c r="E20" s="5"/>
      <c r="F20" s="4">
        <v>5</v>
      </c>
      <c r="G20" s="2"/>
    </row>
    <row r="21" spans="1:7">
      <c r="A21" s="11">
        <v>20</v>
      </c>
      <c r="B21" s="3" t="s">
        <v>8</v>
      </c>
      <c r="C21" s="14" t="s">
        <v>67</v>
      </c>
      <c r="D21" s="2" t="s">
        <v>68</v>
      </c>
      <c r="E21" s="5"/>
      <c r="F21" s="4">
        <v>1</v>
      </c>
      <c r="G21" s="2"/>
    </row>
    <row r="22" spans="1:7" ht="78.75">
      <c r="A22" s="11">
        <v>21</v>
      </c>
      <c r="B22" s="3" t="s">
        <v>70</v>
      </c>
      <c r="C22" s="14" t="s">
        <v>71</v>
      </c>
      <c r="D22" s="2" t="s">
        <v>72</v>
      </c>
      <c r="E22" s="5"/>
      <c r="F22" s="4">
        <v>1</v>
      </c>
      <c r="G22" s="2"/>
    </row>
    <row r="23" spans="1:7">
      <c r="A23" s="11">
        <v>22</v>
      </c>
      <c r="B23" s="3" t="s">
        <v>74</v>
      </c>
      <c r="C23" s="14" t="s">
        <v>75</v>
      </c>
      <c r="D23" s="2" t="s">
        <v>76</v>
      </c>
      <c r="E23" s="5"/>
      <c r="F23" s="4">
        <v>1</v>
      </c>
      <c r="G23" s="2"/>
    </row>
    <row r="24" spans="1:7">
      <c r="A24" s="11">
        <v>23</v>
      </c>
      <c r="B24" s="3" t="s">
        <v>9</v>
      </c>
      <c r="C24" s="14" t="s">
        <v>78</v>
      </c>
      <c r="D24" s="2" t="s">
        <v>192</v>
      </c>
      <c r="E24" s="5"/>
      <c r="F24" s="4">
        <v>1</v>
      </c>
      <c r="G24" s="2" t="s">
        <v>193</v>
      </c>
    </row>
    <row r="25" spans="1:7" ht="47.25">
      <c r="A25" s="11">
        <v>24</v>
      </c>
      <c r="B25" s="3" t="s">
        <v>10</v>
      </c>
      <c r="C25" s="14" t="s">
        <v>80</v>
      </c>
      <c r="D25" s="2" t="s">
        <v>81</v>
      </c>
      <c r="E25" s="5"/>
      <c r="F25" s="4">
        <v>1</v>
      </c>
      <c r="G25" s="2"/>
    </row>
    <row r="26" spans="1:7" ht="63">
      <c r="A26" s="11">
        <v>25</v>
      </c>
      <c r="B26" s="3" t="s">
        <v>83</v>
      </c>
      <c r="C26" s="14" t="s">
        <v>84</v>
      </c>
      <c r="D26" s="2" t="s">
        <v>85</v>
      </c>
      <c r="E26" s="5"/>
      <c r="F26" s="4">
        <v>1</v>
      </c>
      <c r="G26" s="2"/>
    </row>
    <row r="27" spans="1:7">
      <c r="A27" s="11">
        <v>26</v>
      </c>
      <c r="B27" s="3" t="s">
        <v>11</v>
      </c>
      <c r="C27" s="14" t="s">
        <v>87</v>
      </c>
      <c r="D27" s="2" t="s">
        <v>88</v>
      </c>
      <c r="E27" s="5"/>
      <c r="F27" s="4">
        <v>1</v>
      </c>
      <c r="G27" s="2"/>
    </row>
    <row r="28" spans="1:7">
      <c r="A28" s="11">
        <v>27</v>
      </c>
      <c r="B28" s="3" t="s">
        <v>12</v>
      </c>
      <c r="C28" s="14" t="s">
        <v>90</v>
      </c>
      <c r="D28" s="2" t="s">
        <v>91</v>
      </c>
      <c r="E28" s="5"/>
      <c r="F28" s="4">
        <v>1</v>
      </c>
      <c r="G28" s="2"/>
    </row>
    <row r="29" spans="1:7">
      <c r="A29" s="11">
        <v>28</v>
      </c>
      <c r="B29" s="3" t="s">
        <v>12</v>
      </c>
      <c r="C29" s="14" t="s">
        <v>92</v>
      </c>
      <c r="D29" s="2" t="s">
        <v>93</v>
      </c>
      <c r="E29" s="5"/>
      <c r="F29" s="4">
        <v>1</v>
      </c>
      <c r="G29" s="2"/>
    </row>
    <row r="30" spans="1:7" ht="63">
      <c r="A30" s="11">
        <v>29</v>
      </c>
      <c r="B30" s="3" t="s">
        <v>13</v>
      </c>
      <c r="C30" s="14" t="s">
        <v>123</v>
      </c>
      <c r="D30" s="2" t="s">
        <v>94</v>
      </c>
      <c r="E30" s="5"/>
      <c r="F30" s="4">
        <v>1</v>
      </c>
      <c r="G30" s="14"/>
    </row>
    <row r="31" spans="1:7">
      <c r="A31" s="11">
        <v>30</v>
      </c>
      <c r="B31" s="3"/>
      <c r="C31" s="14" t="s">
        <v>95</v>
      </c>
      <c r="D31" s="2" t="s">
        <v>124</v>
      </c>
      <c r="E31" s="5"/>
      <c r="F31" s="4">
        <v>1</v>
      </c>
      <c r="G31" s="2"/>
    </row>
    <row r="32" spans="1:7">
      <c r="A32" s="11">
        <v>31</v>
      </c>
      <c r="B32" s="3" t="s">
        <v>14</v>
      </c>
      <c r="C32" s="14" t="s">
        <v>98</v>
      </c>
      <c r="D32" s="2" t="s">
        <v>125</v>
      </c>
      <c r="E32" s="5"/>
      <c r="F32" s="4">
        <v>1</v>
      </c>
      <c r="G32" s="2"/>
    </row>
    <row r="33" spans="1:7">
      <c r="A33" s="11">
        <v>32</v>
      </c>
      <c r="B33" s="20"/>
      <c r="C33" s="21" t="s">
        <v>99</v>
      </c>
      <c r="D33" s="22" t="s">
        <v>100</v>
      </c>
      <c r="E33" s="23"/>
      <c r="F33" s="24">
        <v>1</v>
      </c>
      <c r="G33" s="22"/>
    </row>
    <row r="34" spans="1:7">
      <c r="A34" s="40"/>
    </row>
  </sheetData>
  <protectedRanges>
    <protectedRange algorithmName="SHA-512" hashValue="0fcOQl3lcv0RFMJS+em6tAFY37kJQ1WYeLa4/C0AtKR0PXD8NgNLZEBet3GLKL4diBIlEh6xfJeOAw3iwThfNg==" saltValue="nfsvvphW+OkCzds2rpVQPg==" spinCount="100000" sqref="G12:G33 F11 G2:G10 E2:E10 E12:E33" name="Strikes" securityDescriptor="O:WDG:WDD:(A;;CC;;;WD)"/>
  </protectedRange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D97D-2B15-46DF-94BE-26FFB5C59EFB}">
  <dimension ref="A1:G5"/>
  <sheetViews>
    <sheetView workbookViewId="0">
      <pane ySplit="1" topLeftCell="A2" activePane="bottomLeft" state="frozen"/>
      <selection pane="bottomLeft" activeCell="A2" sqref="A2"/>
    </sheetView>
  </sheetViews>
  <sheetFormatPr defaultColWidth="8.75" defaultRowHeight="31.5"/>
  <cols>
    <col min="1" max="1" width="4.75" style="25" bestFit="1" customWidth="1"/>
    <col min="2" max="2" width="6" style="26" bestFit="1" customWidth="1"/>
    <col min="3" max="3" width="17.5" style="27" bestFit="1" customWidth="1"/>
    <col min="4" max="4" width="80.625" style="17" customWidth="1"/>
    <col min="5" max="5" width="8" style="28" bestFit="1" customWidth="1"/>
    <col min="6" max="6" width="7.625" style="29" customWidth="1"/>
    <col min="7" max="7" width="80.625" style="17" customWidth="1"/>
    <col min="8" max="16384" width="8.75" style="17"/>
  </cols>
  <sheetData>
    <row r="1" spans="1:7" s="18" customFormat="1">
      <c r="A1" s="6" t="s">
        <v>33</v>
      </c>
      <c r="B1" s="6" t="s">
        <v>28</v>
      </c>
      <c r="C1" s="7" t="s">
        <v>29</v>
      </c>
      <c r="D1" s="7" t="s">
        <v>30</v>
      </c>
      <c r="E1" s="8" t="s">
        <v>119</v>
      </c>
      <c r="F1" s="6" t="s">
        <v>97</v>
      </c>
      <c r="G1" s="7" t="s">
        <v>32</v>
      </c>
    </row>
    <row r="2" spans="1:7" ht="78.75">
      <c r="A2" s="11">
        <v>33</v>
      </c>
      <c r="B2" s="3"/>
      <c r="C2" s="14" t="s">
        <v>106</v>
      </c>
      <c r="D2" s="2" t="s">
        <v>107</v>
      </c>
      <c r="E2" s="30"/>
      <c r="F2" s="4">
        <v>20</v>
      </c>
      <c r="G2" s="2" t="s">
        <v>179</v>
      </c>
    </row>
    <row r="3" spans="1:7">
      <c r="A3" s="11">
        <v>34</v>
      </c>
      <c r="B3" s="3"/>
      <c r="C3" s="14" t="s">
        <v>194</v>
      </c>
      <c r="D3" s="2" t="s">
        <v>108</v>
      </c>
      <c r="E3" s="30"/>
      <c r="F3" s="4">
        <v>20</v>
      </c>
      <c r="G3" s="2" t="s">
        <v>179</v>
      </c>
    </row>
    <row r="4" spans="1:7" ht="63">
      <c r="A4" s="19">
        <v>35</v>
      </c>
      <c r="B4" s="20"/>
      <c r="C4" s="21" t="s">
        <v>109</v>
      </c>
      <c r="D4" s="22" t="s">
        <v>110</v>
      </c>
      <c r="E4" s="31"/>
      <c r="F4" s="24">
        <v>20</v>
      </c>
      <c r="G4" s="2" t="s">
        <v>179</v>
      </c>
    </row>
    <row r="5" spans="1:7">
      <c r="A5" s="40"/>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1758E-3ACF-4AD2-878A-F6ACE3A40C15}">
  <dimension ref="A1:I7"/>
  <sheetViews>
    <sheetView workbookViewId="0">
      <pane ySplit="1" topLeftCell="A2" activePane="bottomLeft" state="frozen"/>
      <selection pane="bottomLeft" activeCell="A2" sqref="A2"/>
    </sheetView>
  </sheetViews>
  <sheetFormatPr defaultColWidth="8.75" defaultRowHeight="31.5"/>
  <cols>
    <col min="1" max="1" width="4.75" style="25" bestFit="1" customWidth="1"/>
    <col min="2" max="2" width="6" style="26" bestFit="1" customWidth="1"/>
    <col min="3" max="3" width="17.5" style="27" bestFit="1" customWidth="1"/>
    <col min="4" max="4" width="80.625" style="17" customWidth="1"/>
    <col min="5" max="5" width="9.375" style="26" bestFit="1" customWidth="1"/>
    <col min="6" max="6" width="6" style="28" bestFit="1" customWidth="1"/>
    <col min="7" max="7" width="7.625" style="29" customWidth="1"/>
    <col min="8" max="9" width="50.625" style="17" customWidth="1"/>
    <col min="10" max="16384" width="8.75" style="17"/>
  </cols>
  <sheetData>
    <row r="1" spans="1:9" s="18" customFormat="1">
      <c r="A1" s="6" t="s">
        <v>33</v>
      </c>
      <c r="B1" s="6" t="s">
        <v>28</v>
      </c>
      <c r="C1" s="7" t="s">
        <v>29</v>
      </c>
      <c r="D1" s="7" t="s">
        <v>30</v>
      </c>
      <c r="E1" s="6" t="s">
        <v>126</v>
      </c>
      <c r="F1" s="8" t="s">
        <v>31</v>
      </c>
      <c r="G1" s="6" t="s">
        <v>39</v>
      </c>
      <c r="H1" s="7" t="s">
        <v>32</v>
      </c>
      <c r="I1" s="7" t="s">
        <v>154</v>
      </c>
    </row>
    <row r="2" spans="1:9" ht="78.75">
      <c r="A2" s="11">
        <v>36</v>
      </c>
      <c r="B2" s="3" t="s">
        <v>16</v>
      </c>
      <c r="C2" s="14" t="s">
        <v>21</v>
      </c>
      <c r="D2" s="2" t="s">
        <v>159</v>
      </c>
      <c r="E2" s="41" t="str">
        <f>IF(ISBLANK(Submission!B31),"","✓")</f>
        <v/>
      </c>
      <c r="F2" s="5"/>
      <c r="G2" s="4">
        <v>2</v>
      </c>
      <c r="H2" s="2"/>
      <c r="I2" s="2" t="s">
        <v>156</v>
      </c>
    </row>
    <row r="3" spans="1:9" ht="94.5">
      <c r="A3" s="11">
        <v>37</v>
      </c>
      <c r="B3" s="3">
        <v>1.2</v>
      </c>
      <c r="C3" s="14" t="s">
        <v>22</v>
      </c>
      <c r="D3" s="2" t="s">
        <v>157</v>
      </c>
      <c r="E3" s="41" t="str">
        <f>IF(ISBLANK(Submission!B32),"","✓")</f>
        <v/>
      </c>
      <c r="F3" s="5"/>
      <c r="G3" s="4">
        <v>4</v>
      </c>
      <c r="H3" s="2"/>
      <c r="I3" s="2" t="s">
        <v>155</v>
      </c>
    </row>
    <row r="4" spans="1:9" ht="47.25">
      <c r="A4" s="11">
        <v>38</v>
      </c>
      <c r="B4" s="3">
        <v>1.2</v>
      </c>
      <c r="C4" s="14" t="s">
        <v>23</v>
      </c>
      <c r="D4" s="2" t="s">
        <v>158</v>
      </c>
      <c r="E4" s="41" t="str">
        <f>IF(ISBLANK(Submission!B33),"","✓")</f>
        <v/>
      </c>
      <c r="F4" s="5"/>
      <c r="G4" s="4">
        <v>2</v>
      </c>
      <c r="H4" s="2"/>
      <c r="I4" s="2" t="s">
        <v>156</v>
      </c>
    </row>
    <row r="5" spans="1:9" ht="63">
      <c r="A5" s="11">
        <v>39</v>
      </c>
      <c r="B5" s="3"/>
      <c r="C5" s="14" t="s">
        <v>24</v>
      </c>
      <c r="D5" s="2" t="s">
        <v>182</v>
      </c>
      <c r="E5" s="41"/>
      <c r="F5" s="5"/>
      <c r="G5" s="4"/>
      <c r="H5" s="2" t="s">
        <v>199</v>
      </c>
      <c r="I5" s="2" t="s">
        <v>155</v>
      </c>
    </row>
    <row r="6" spans="1:9" ht="94.5">
      <c r="A6" s="11">
        <v>40</v>
      </c>
      <c r="B6" s="3" t="s">
        <v>18</v>
      </c>
      <c r="C6" s="14" t="s">
        <v>26</v>
      </c>
      <c r="D6" s="2" t="s">
        <v>160</v>
      </c>
      <c r="E6" s="41" t="str">
        <f>IF(ISBLANK(Submission!B35),"","✓")</f>
        <v/>
      </c>
      <c r="F6" s="5"/>
      <c r="G6" s="4">
        <v>1</v>
      </c>
      <c r="H6" s="2"/>
      <c r="I6" s="2" t="s">
        <v>156</v>
      </c>
    </row>
    <row r="7" spans="1:9">
      <c r="A7" s="64" t="s">
        <v>181</v>
      </c>
      <c r="B7" s="64"/>
      <c r="C7" s="64"/>
      <c r="D7" s="64"/>
      <c r="E7" s="28"/>
    </row>
  </sheetData>
  <mergeCells count="1">
    <mergeCell ref="A7:D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0A9C-5A75-4C46-9266-A7C313C849A0}">
  <dimension ref="A1:G5"/>
  <sheetViews>
    <sheetView workbookViewId="0">
      <pane ySplit="1" topLeftCell="A2" activePane="bottomLeft" state="frozen"/>
      <selection pane="bottomLeft" activeCell="A2" sqref="A2"/>
    </sheetView>
  </sheetViews>
  <sheetFormatPr defaultColWidth="8.75" defaultRowHeight="31.5"/>
  <cols>
    <col min="1" max="1" width="4.75" style="25" bestFit="1" customWidth="1"/>
    <col min="2" max="2" width="6" style="26" bestFit="1" customWidth="1"/>
    <col min="3" max="3" width="17.5" style="27" bestFit="1" customWidth="1"/>
    <col min="4" max="4" width="80.625" style="17" customWidth="1"/>
    <col min="5" max="5" width="11.125" style="28" bestFit="1" customWidth="1"/>
    <col min="6" max="6" width="7.625" style="29" customWidth="1"/>
    <col min="7" max="7" width="80.625" style="17" customWidth="1"/>
    <col min="8" max="16384" width="8.75" style="17"/>
  </cols>
  <sheetData>
    <row r="1" spans="1:7" s="18" customFormat="1">
      <c r="A1" s="6" t="s">
        <v>33</v>
      </c>
      <c r="B1" s="6" t="s">
        <v>28</v>
      </c>
      <c r="C1" s="7" t="s">
        <v>29</v>
      </c>
      <c r="D1" s="7" t="s">
        <v>30</v>
      </c>
      <c r="E1" s="8" t="s">
        <v>120</v>
      </c>
      <c r="F1" s="6" t="s">
        <v>39</v>
      </c>
      <c r="G1" s="7" t="s">
        <v>32</v>
      </c>
    </row>
    <row r="2" spans="1:7" ht="78.75">
      <c r="A2" s="11">
        <v>41</v>
      </c>
      <c r="B2" s="3"/>
      <c r="C2" s="14" t="s">
        <v>117</v>
      </c>
      <c r="D2" s="2" t="s">
        <v>162</v>
      </c>
      <c r="E2" s="5"/>
      <c r="F2" s="4" t="s">
        <v>121</v>
      </c>
      <c r="G2" s="2"/>
    </row>
    <row r="3" spans="1:7">
      <c r="A3" s="11">
        <v>42</v>
      </c>
      <c r="B3" s="3"/>
      <c r="C3" s="14" t="s">
        <v>19</v>
      </c>
      <c r="D3" s="2" t="s">
        <v>161</v>
      </c>
      <c r="E3" s="5"/>
      <c r="F3" s="4" t="s">
        <v>121</v>
      </c>
      <c r="G3" s="2"/>
    </row>
    <row r="4" spans="1:7">
      <c r="A4" s="19">
        <v>43</v>
      </c>
      <c r="B4" s="20"/>
      <c r="C4" s="21" t="s">
        <v>20</v>
      </c>
      <c r="D4" s="22" t="s">
        <v>153</v>
      </c>
      <c r="E4" s="23"/>
      <c r="F4" s="24">
        <v>6</v>
      </c>
      <c r="G4" s="22" t="s">
        <v>152</v>
      </c>
    </row>
    <row r="5" spans="1:7">
      <c r="A5" s="40"/>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646DC-542E-4D00-B937-1FF8B3CD6C9E}">
  <sheetPr>
    <tabColor rgb="FF6E2F75"/>
  </sheetPr>
  <dimension ref="A1:E46"/>
  <sheetViews>
    <sheetView workbookViewId="0">
      <pane ySplit="1" topLeftCell="A2" activePane="bottomLeft" state="frozen"/>
      <selection pane="bottomLeft" activeCell="A2" sqref="A2"/>
    </sheetView>
  </sheetViews>
  <sheetFormatPr defaultColWidth="8.75" defaultRowHeight="31.5"/>
  <cols>
    <col min="1" max="1" width="5.5" style="25" bestFit="1" customWidth="1"/>
    <col min="2" max="2" width="22.625" style="17" bestFit="1" customWidth="1"/>
    <col min="3" max="3" width="8.625" style="37" customWidth="1"/>
    <col min="4" max="4" width="9.875" style="29" bestFit="1" customWidth="1"/>
    <col min="5" max="5" width="134.625" style="38" bestFit="1" customWidth="1"/>
    <col min="6" max="16384" width="8.75" style="16"/>
  </cols>
  <sheetData>
    <row r="1" spans="1:5" s="15" customFormat="1">
      <c r="A1" s="6" t="s">
        <v>33</v>
      </c>
      <c r="B1" s="6" t="s">
        <v>29</v>
      </c>
      <c r="C1" s="6" t="s">
        <v>96</v>
      </c>
      <c r="D1" s="6" t="s">
        <v>122</v>
      </c>
      <c r="E1" s="6" t="s">
        <v>154</v>
      </c>
    </row>
    <row r="2" spans="1:5">
      <c r="A2" s="10">
        <f>Accessibility!A2</f>
        <v>1</v>
      </c>
      <c r="B2" s="2" t="str">
        <f>Accessibility!C2</f>
        <v>Informative Images</v>
      </c>
      <c r="C2" s="9">
        <f>(D2-Accessibility!E2*D2/Accessibility!F2)*(D2-Accessibility!E2*D2/Accessibility!F2&gt;-1)</f>
        <v>20</v>
      </c>
      <c r="D2" s="4">
        <v>20</v>
      </c>
      <c r="E2" s="1" t="s">
        <v>35</v>
      </c>
    </row>
    <row r="3" spans="1:5">
      <c r="A3" s="10">
        <f>Accessibility!A3</f>
        <v>2</v>
      </c>
      <c r="B3" s="2" t="str">
        <f>Accessibility!C3</f>
        <v>Functional Images</v>
      </c>
      <c r="C3" s="9">
        <f>(D3-Accessibility!E3*D3/Accessibility!F3)*(D3-Accessibility!E3*D3/Accessibility!F3&gt;-1)</f>
        <v>20</v>
      </c>
      <c r="D3" s="4">
        <v>20</v>
      </c>
      <c r="E3" s="1" t="s">
        <v>35</v>
      </c>
    </row>
    <row r="4" spans="1:5">
      <c r="A4" s="10">
        <f>Accessibility!A4</f>
        <v>3</v>
      </c>
      <c r="B4" s="2" t="str">
        <f>Accessibility!C4</f>
        <v>Text Links</v>
      </c>
      <c r="C4" s="9">
        <f>(D4-Accessibility!E4*D4/Accessibility!F4)*(D4-Accessibility!E4*D4/Accessibility!F4&gt;-1)</f>
        <v>20</v>
      </c>
      <c r="D4" s="4">
        <v>20</v>
      </c>
      <c r="E4" s="1" t="s">
        <v>35</v>
      </c>
    </row>
    <row r="5" spans="1:5">
      <c r="A5" s="10">
        <f>Accessibility!A5</f>
        <v>4</v>
      </c>
      <c r="B5" s="2" t="str">
        <f>Accessibility!C5</f>
        <v>Correct Markup</v>
      </c>
      <c r="C5" s="9">
        <f>(D5-Accessibility!E5*D5/Accessibility!F5)*(D5-Accessibility!E5*D5/Accessibility!F5&gt;-1)</f>
        <v>20</v>
      </c>
      <c r="D5" s="4">
        <v>20</v>
      </c>
      <c r="E5" s="1" t="s">
        <v>35</v>
      </c>
    </row>
    <row r="6" spans="1:5">
      <c r="A6" s="10">
        <f>Accessibility!A6</f>
        <v>5</v>
      </c>
      <c r="B6" s="2" t="str">
        <f>Accessibility!C6</f>
        <v>Skip Links</v>
      </c>
      <c r="C6" s="9">
        <f>(D6-Accessibility!E6*D6/Accessibility!F6)*(D6-Accessibility!E6*D6/Accessibility!F6&gt;-1)</f>
        <v>10</v>
      </c>
      <c r="D6" s="4">
        <v>10</v>
      </c>
      <c r="E6" s="1" t="s">
        <v>42</v>
      </c>
    </row>
    <row r="7" spans="1:5">
      <c r="A7" s="10">
        <f>Accessibility!A7</f>
        <v>6</v>
      </c>
      <c r="B7" s="2" t="str">
        <f>Accessibility!C7</f>
        <v>Regions and Landmarks</v>
      </c>
      <c r="C7" s="9">
        <f>(D7-Accessibility!E7*D7/Accessibility!F7)*(D7-Accessibility!E7*D7/Accessibility!F7&gt;-1)</f>
        <v>10</v>
      </c>
      <c r="D7" s="4">
        <v>10</v>
      </c>
      <c r="E7" s="1" t="s">
        <v>42</v>
      </c>
    </row>
    <row r="8" spans="1:5">
      <c r="A8" s="10">
        <f>Accessibility!A8</f>
        <v>7</v>
      </c>
      <c r="B8" s="2" t="str">
        <f>Accessibility!C8</f>
        <v>Headings</v>
      </c>
      <c r="C8" s="9">
        <f>(D8-Accessibility!E8*D8/Accessibility!F8)*(D8-Accessibility!E8*D8/Accessibility!F8&gt;-1)</f>
        <v>10</v>
      </c>
      <c r="D8" s="4">
        <v>10</v>
      </c>
      <c r="E8" s="1" t="s">
        <v>42</v>
      </c>
    </row>
    <row r="9" spans="1:5">
      <c r="A9" s="10">
        <f>Accessibility!A9</f>
        <v>8</v>
      </c>
      <c r="B9" s="2" t="str">
        <f>Accessibility!C9</f>
        <v>Information in Presentation Layer</v>
      </c>
      <c r="C9" s="9">
        <f>(D9-Accessibility!E9*D9/Accessibility!F9)*(D9-Accessibility!E9*D9/Accessibility!F9&gt;-1)</f>
        <v>20</v>
      </c>
      <c r="D9" s="4">
        <v>20</v>
      </c>
      <c r="E9" s="1" t="s">
        <v>35</v>
      </c>
    </row>
    <row r="10" spans="1:5">
      <c r="A10" s="10">
        <f>Accessibility!A10</f>
        <v>9</v>
      </c>
      <c r="B10" s="2" t="str">
        <f>Accessibility!C10</f>
        <v>Text Contrast</v>
      </c>
      <c r="C10" s="9">
        <f>(D10-Accessibility!E10*D10/Accessibility!F10)*(D10-Accessibility!E10*D10/Accessibility!F10&gt;-1)</f>
        <v>20</v>
      </c>
      <c r="D10" s="4">
        <v>20</v>
      </c>
      <c r="E10" s="1" t="s">
        <v>35</v>
      </c>
    </row>
    <row r="11" spans="1:5">
      <c r="A11" s="10">
        <v>10</v>
      </c>
      <c r="B11" s="2" t="str">
        <f>Accessibility!C11</f>
        <v>Non-text Contrast</v>
      </c>
      <c r="C11" s="9">
        <f>(D11-Accessibility!E11*D11/Accessibility!F11)*(D11-Accessibility!E11*D11/Accessibility!F11&gt;-1)</f>
        <v>20</v>
      </c>
      <c r="D11" s="4">
        <v>20</v>
      </c>
      <c r="E11" s="1" t="s">
        <v>35</v>
      </c>
    </row>
    <row r="12" spans="1:5">
      <c r="A12" s="10">
        <f>Accessibility!A12</f>
        <v>11</v>
      </c>
      <c r="B12" s="2" t="str">
        <f>Accessibility!C12</f>
        <v>Keyboard</v>
      </c>
      <c r="C12" s="9">
        <f>(D12-Accessibility!E12*D12/Accessibility!F12)*(D12-Accessibility!E12*D12/Accessibility!F12&gt;-1)</f>
        <v>20</v>
      </c>
      <c r="D12" s="4">
        <v>20</v>
      </c>
      <c r="E12" s="1" t="s">
        <v>50</v>
      </c>
    </row>
    <row r="13" spans="1:5">
      <c r="A13" s="10">
        <f>Accessibility!A13</f>
        <v>12</v>
      </c>
      <c r="B13" s="2" t="str">
        <f>Accessibility!C13</f>
        <v>Language</v>
      </c>
      <c r="C13" s="9">
        <f>(D13-Accessibility!E13*D13/Accessibility!F13)*(D13-Accessibility!E13*D13/Accessibility!F13&gt;-1)</f>
        <v>10</v>
      </c>
      <c r="D13" s="4">
        <v>10</v>
      </c>
      <c r="E13" s="1" t="s">
        <v>52</v>
      </c>
    </row>
    <row r="14" spans="1:5">
      <c r="A14" s="10">
        <f>Accessibility!A14</f>
        <v>13</v>
      </c>
      <c r="B14" s="2" t="str">
        <f>Accessibility!C14</f>
        <v>Forms</v>
      </c>
      <c r="C14" s="9">
        <f>(D14-Accessibility!E14*D14/Accessibility!F14)*(D14-Accessibility!E14*D14/Accessibility!F14&gt;-1)</f>
        <v>20</v>
      </c>
      <c r="D14" s="4">
        <v>20</v>
      </c>
      <c r="E14" s="1" t="s">
        <v>35</v>
      </c>
    </row>
    <row r="15" spans="1:5">
      <c r="A15" s="10">
        <f>Accessibility!A15</f>
        <v>14</v>
      </c>
      <c r="B15" s="2" t="str">
        <f>Accessibility!C15</f>
        <v>Label in Name</v>
      </c>
      <c r="C15" s="9">
        <f>(D15-Accessibility!E15*D15/Accessibility!F15)*(D15-Accessibility!E15*D15/Accessibility!F15&gt;-1)</f>
        <v>10</v>
      </c>
      <c r="D15" s="4">
        <v>10</v>
      </c>
      <c r="E15" s="1" t="s">
        <v>42</v>
      </c>
    </row>
    <row r="16" spans="1:5">
      <c r="A16" s="10">
        <f>Accessibility!A16</f>
        <v>15</v>
      </c>
      <c r="B16" s="2" t="str">
        <f>Accessibility!C16</f>
        <v>Input Purpose</v>
      </c>
      <c r="C16" s="9">
        <f>(D16-Accessibility!E16*D16/Accessibility!F16)*(D16-Accessibility!E16*D16/Accessibility!F16&gt;-1)</f>
        <v>10</v>
      </c>
      <c r="D16" s="4">
        <v>10</v>
      </c>
      <c r="E16" s="1" t="s">
        <v>42</v>
      </c>
    </row>
    <row r="17" spans="1:5">
      <c r="A17" s="10">
        <f>Accessibility!A17</f>
        <v>16</v>
      </c>
      <c r="B17" s="2" t="str">
        <f>Accessibility!C17</f>
        <v>Focus Indication</v>
      </c>
      <c r="C17" s="9">
        <f>(D17-Accessibility!E17*D17/Accessibility!F17)*(D17-Accessibility!E17*D17/Accessibility!F17&gt;-1)</f>
        <v>20</v>
      </c>
      <c r="D17" s="4">
        <v>20</v>
      </c>
      <c r="E17" s="1" t="s">
        <v>35</v>
      </c>
    </row>
    <row r="18" spans="1:5">
      <c r="A18" s="10">
        <f>Accessibility!A18</f>
        <v>17</v>
      </c>
      <c r="B18" s="2" t="str">
        <f>Accessibility!C18</f>
        <v>Text Sizing and Reflow</v>
      </c>
      <c r="C18" s="9">
        <f>(D18-Accessibility!E18*D18/Accessibility!F18)*(D18-Accessibility!E18*D18/Accessibility!F18&gt;-1)</f>
        <v>20</v>
      </c>
      <c r="D18" s="4">
        <v>20</v>
      </c>
      <c r="E18" s="1" t="s">
        <v>180</v>
      </c>
    </row>
    <row r="19" spans="1:5">
      <c r="A19" s="10">
        <f>Accessibility!A19</f>
        <v>18</v>
      </c>
      <c r="B19" s="2" t="str">
        <f>Accessibility!C19</f>
        <v>Text Spacing</v>
      </c>
      <c r="C19" s="9">
        <f>(D19-Accessibility!E19*D19/Accessibility!F19)*(D19-Accessibility!E19*D19/Accessibility!F19&gt;-1)</f>
        <v>10</v>
      </c>
      <c r="D19" s="4">
        <v>10</v>
      </c>
      <c r="E19" s="1" t="s">
        <v>64</v>
      </c>
    </row>
    <row r="20" spans="1:5">
      <c r="A20" s="10">
        <f>Accessibility!A20</f>
        <v>19</v>
      </c>
      <c r="B20" s="2" t="str">
        <f>Accessibility!C20</f>
        <v>Spelling</v>
      </c>
      <c r="C20" s="9">
        <f>(D20-Accessibility!E20*D20/Accessibility!F20)*(D20-Accessibility!E20*D20/Accessibility!F20&gt;-1)</f>
        <v>5</v>
      </c>
      <c r="D20" s="4">
        <v>5</v>
      </c>
      <c r="E20" s="1" t="s">
        <v>66</v>
      </c>
    </row>
    <row r="21" spans="1:5">
      <c r="A21" s="10">
        <f>Accessibility!A21</f>
        <v>20</v>
      </c>
      <c r="B21" s="2" t="str">
        <f>Accessibility!C21</f>
        <v>Orientation</v>
      </c>
      <c r="C21" s="9">
        <f>(D21-Accessibility!E21*D21/Accessibility!F21)*(D21-Accessibility!E21*D21/Accessibility!F21&gt;-1)</f>
        <v>5</v>
      </c>
      <c r="D21" s="4">
        <v>5</v>
      </c>
      <c r="E21" s="1" t="s">
        <v>69</v>
      </c>
    </row>
    <row r="22" spans="1:5">
      <c r="A22" s="10">
        <f>Accessibility!A22</f>
        <v>21</v>
      </c>
      <c r="B22" s="2" t="str">
        <f>Accessibility!C22</f>
        <v>Distracting Content</v>
      </c>
      <c r="C22" s="9">
        <f>(D22-Accessibility!E22*D22/Accessibility!F22)*(D22-Accessibility!E22*D22/Accessibility!F22&gt;-1)</f>
        <v>5</v>
      </c>
      <c r="D22" s="4">
        <v>5</v>
      </c>
      <c r="E22" s="1" t="s">
        <v>73</v>
      </c>
    </row>
    <row r="23" spans="1:5">
      <c r="A23" s="10">
        <f>Accessibility!A23</f>
        <v>22</v>
      </c>
      <c r="B23" s="2" t="str">
        <f>Accessibility!C23</f>
        <v>Form Controls</v>
      </c>
      <c r="C23" s="9">
        <f>(D23-Accessibility!E23*D23/Accessibility!F23)*(D23-Accessibility!E23*D23/Accessibility!F23&gt;-1)</f>
        <v>5</v>
      </c>
      <c r="D23" s="4">
        <v>5</v>
      </c>
      <c r="E23" s="1" t="s">
        <v>77</v>
      </c>
    </row>
    <row r="24" spans="1:5">
      <c r="A24" s="10">
        <f>Accessibility!A24</f>
        <v>23</v>
      </c>
      <c r="B24" s="2" t="str">
        <f>Accessibility!C24</f>
        <v>Links</v>
      </c>
      <c r="C24" s="9">
        <f>(D24-Accessibility!E24*D24/Accessibility!F24)*(D24-Accessibility!E24*D24/Accessibility!F24&gt;-1)</f>
        <v>5</v>
      </c>
      <c r="D24" s="4">
        <v>5</v>
      </c>
      <c r="E24" s="1" t="s">
        <v>79</v>
      </c>
    </row>
    <row r="25" spans="1:5">
      <c r="A25" s="10">
        <f>Accessibility!A25</f>
        <v>24</v>
      </c>
      <c r="B25" s="2" t="str">
        <f>Accessibility!C25</f>
        <v>Timing</v>
      </c>
      <c r="C25" s="9">
        <f>(D25-Accessibility!E25*D25/Accessibility!F25)*(D25-Accessibility!E25*D25/Accessibility!F25&gt;-1)</f>
        <v>5</v>
      </c>
      <c r="D25" s="4">
        <v>5</v>
      </c>
      <c r="E25" s="1" t="s">
        <v>82</v>
      </c>
    </row>
    <row r="26" spans="1:5">
      <c r="A26" s="10">
        <f>Accessibility!A26</f>
        <v>25</v>
      </c>
      <c r="B26" s="2" t="str">
        <f>Accessibility!C26</f>
        <v>Pop-ups</v>
      </c>
      <c r="C26" s="9">
        <f>(D26-Accessibility!E26*D26/Accessibility!F26)*(D26-Accessibility!E26*D26/Accessibility!F26&gt;-1)</f>
        <v>5</v>
      </c>
      <c r="D26" s="4">
        <v>5</v>
      </c>
      <c r="E26" s="1" t="s">
        <v>86</v>
      </c>
    </row>
    <row r="27" spans="1:5">
      <c r="A27" s="10">
        <f>Accessibility!A27</f>
        <v>26</v>
      </c>
      <c r="B27" s="2" t="str">
        <f>Accessibility!C27</f>
        <v>Unique Titles</v>
      </c>
      <c r="C27" s="9">
        <f>(D27-Accessibility!E27*D27/Accessibility!F27)*(D27-Accessibility!E27*D27/Accessibility!F27&gt;-1)</f>
        <v>5</v>
      </c>
      <c r="D27" s="4">
        <v>5</v>
      </c>
      <c r="E27" s="1" t="s">
        <v>89</v>
      </c>
    </row>
    <row r="28" spans="1:5">
      <c r="A28" s="10">
        <f>Accessibility!A28</f>
        <v>27</v>
      </c>
      <c r="B28" s="2" t="str">
        <f>Accessibility!C28</f>
        <v>Ease of Navigation</v>
      </c>
      <c r="C28" s="9">
        <f>(D28-Accessibility!E28*D28/Accessibility!F28)*(D28-Accessibility!E28*D28/Accessibility!F28&gt;-1)</f>
        <v>5</v>
      </c>
      <c r="D28" s="4">
        <v>5</v>
      </c>
      <c r="E28" s="1" t="s">
        <v>105</v>
      </c>
    </row>
    <row r="29" spans="1:5">
      <c r="A29" s="10">
        <f>Accessibility!A29</f>
        <v>28</v>
      </c>
      <c r="B29" s="2" t="str">
        <f>Accessibility!C29</f>
        <v>Search</v>
      </c>
      <c r="C29" s="9">
        <f>(D29-Accessibility!E29*D29/Accessibility!F29)*(D29-Accessibility!E29*D29/Accessibility!F29&gt;-1)</f>
        <v>5</v>
      </c>
      <c r="D29" s="4">
        <v>5</v>
      </c>
      <c r="E29" s="1" t="s">
        <v>104</v>
      </c>
    </row>
    <row r="30" spans="1:5">
      <c r="A30" s="10">
        <f>Accessibility!A30</f>
        <v>29</v>
      </c>
      <c r="B30" s="2" t="str">
        <f>Accessibility!C30</f>
        <v>Language of Parts</v>
      </c>
      <c r="C30" s="9">
        <f>(D30-Accessibility!E30*D30/Accessibility!F30)*(D30-Accessibility!E30*D30/Accessibility!F30&gt;-1)</f>
        <v>5</v>
      </c>
      <c r="D30" s="4">
        <v>5</v>
      </c>
      <c r="E30" s="1" t="s">
        <v>103</v>
      </c>
    </row>
    <row r="31" spans="1:5">
      <c r="A31" s="10">
        <f>Accessibility!A31</f>
        <v>30</v>
      </c>
      <c r="B31" s="2" t="str">
        <f>Accessibility!C31</f>
        <v>Contact Information</v>
      </c>
      <c r="C31" s="9">
        <f>(D31-Accessibility!E31*D31/Accessibility!F31)*(D31-Accessibility!E31*D31/Accessibility!F31&gt;-1)</f>
        <v>5</v>
      </c>
      <c r="D31" s="4">
        <v>5</v>
      </c>
      <c r="E31" s="1" t="s">
        <v>102</v>
      </c>
    </row>
    <row r="32" spans="1:5">
      <c r="A32" s="10">
        <f>Accessibility!A32</f>
        <v>31</v>
      </c>
      <c r="B32" s="2" t="str">
        <f>Accessibility!C32</f>
        <v>Navigation Links</v>
      </c>
      <c r="C32" s="9">
        <f>(D32-Accessibility!E32*D32/Accessibility!F32)*(D32-Accessibility!E32*D32/Accessibility!F32&gt;-1)</f>
        <v>5</v>
      </c>
      <c r="D32" s="4">
        <v>5</v>
      </c>
      <c r="E32" s="1" t="s">
        <v>101</v>
      </c>
    </row>
    <row r="33" spans="1:5">
      <c r="A33" s="10">
        <f>Accessibility!A33</f>
        <v>32</v>
      </c>
      <c r="B33" s="2" t="str">
        <f>Accessibility!C33</f>
        <v>Knowbility Logo</v>
      </c>
      <c r="C33" s="9">
        <f>(D33-Accessibility!E33*D33/Accessibility!F33)*(D33-Accessibility!E33*D33/Accessibility!F33&gt;-1)</f>
        <v>5</v>
      </c>
      <c r="D33" s="4">
        <v>5</v>
      </c>
      <c r="E33" s="1" t="s">
        <v>100</v>
      </c>
    </row>
    <row r="34" spans="1:5">
      <c r="A34" s="10">
        <f>Quality!A2</f>
        <v>33</v>
      </c>
      <c r="B34" s="2" t="str">
        <f>Quality!C2</f>
        <v>Aesthetics</v>
      </c>
      <c r="C34" s="9">
        <f>Quality!E2</f>
        <v>0</v>
      </c>
      <c r="D34" s="4">
        <v>20</v>
      </c>
      <c r="E34" s="1" t="s">
        <v>112</v>
      </c>
    </row>
    <row r="35" spans="1:5">
      <c r="A35" s="10">
        <f>Quality!A3</f>
        <v>34</v>
      </c>
      <c r="B35" s="2" t="str">
        <f>Quality!C3</f>
        <v xml:space="preserve">Exemplary Effort!
</v>
      </c>
      <c r="C35" s="9">
        <f>Quality!E3</f>
        <v>0</v>
      </c>
      <c r="D35" s="4">
        <v>20</v>
      </c>
      <c r="E35" s="1" t="s">
        <v>112</v>
      </c>
    </row>
    <row r="36" spans="1:5">
      <c r="A36" s="10">
        <f>Quality!A4</f>
        <v>35</v>
      </c>
      <c r="B36" s="2" t="str">
        <f>Quality!C4</f>
        <v>Site Appropriateness</v>
      </c>
      <c r="C36" s="9">
        <f>Quality!E4</f>
        <v>0</v>
      </c>
      <c r="D36" s="4">
        <v>20</v>
      </c>
      <c r="E36" s="1" t="s">
        <v>113</v>
      </c>
    </row>
    <row r="37" spans="1:5">
      <c r="A37" s="10">
        <f>Advanced!A2</f>
        <v>36</v>
      </c>
      <c r="B37" s="2" t="str">
        <f>Advanced!C2</f>
        <v>Data Tables</v>
      </c>
      <c r="C37" s="9">
        <f>IF(Advanced!E2="",0,(D37-Advanced!F2*D37/Advanced!G2)*(D37-Advanced!F2*D37/Advanced!G2&gt;-1))</f>
        <v>0</v>
      </c>
      <c r="D37" s="4">
        <v>10</v>
      </c>
      <c r="E37" s="1" t="s">
        <v>111</v>
      </c>
    </row>
    <row r="38" spans="1:5">
      <c r="A38" s="10">
        <f>Advanced!A3</f>
        <v>37</v>
      </c>
      <c r="B38" s="2" t="str">
        <f>Advanced!C3</f>
        <v>Video</v>
      </c>
      <c r="C38" s="9">
        <f>IF(Advanced!E3="",0,(D38-Advanced!F3*D38/Advanced!G3)*(D38-Advanced!F3*D38/Advanced!G3&gt;-1))</f>
        <v>0</v>
      </c>
      <c r="D38" s="4">
        <v>20</v>
      </c>
      <c r="E38" s="1" t="s">
        <v>114</v>
      </c>
    </row>
    <row r="39" spans="1:5">
      <c r="A39" s="10">
        <f>Advanced!A4</f>
        <v>38</v>
      </c>
      <c r="B39" s="2" t="str">
        <f>Advanced!C4</f>
        <v>Audio</v>
      </c>
      <c r="C39" s="9">
        <f>IF(Advanced!E4="",0,(D39-Advanced!F4*D39/Advanced!G4)*(D39-Advanced!F4*D39/Advanced!G4&gt;-1))</f>
        <v>0</v>
      </c>
      <c r="D39" s="4">
        <v>10</v>
      </c>
      <c r="E39" s="1" t="s">
        <v>115</v>
      </c>
    </row>
    <row r="40" spans="1:5">
      <c r="A40" s="10">
        <f>Advanced!A5</f>
        <v>39</v>
      </c>
      <c r="B40" s="2" t="str">
        <f>Advanced!C5</f>
        <v>Responsive Design</v>
      </c>
      <c r="C40" s="9">
        <f>IF(Advanced!E5="",0,(D40-Advanced!F5*D40/Advanced!G5)*(D40-Advanced!F5*D40/Advanced!G5&gt;-1))</f>
        <v>0</v>
      </c>
      <c r="D40" s="4"/>
      <c r="E40" s="1" t="s">
        <v>191</v>
      </c>
    </row>
    <row r="41" spans="1:5">
      <c r="A41" s="10">
        <f>Advanced!A6</f>
        <v>40</v>
      </c>
      <c r="B41" s="2" t="str">
        <f>Advanced!C6</f>
        <v>Content on Hover or Focus</v>
      </c>
      <c r="C41" s="9">
        <f>IF(Advanced!E6="",0,(D41-Advanced!F6*D41/Advanced!G6)*(D41-Advanced!F6*D41/Advanced!G6&gt;-1))</f>
        <v>0</v>
      </c>
      <c r="D41" s="4">
        <v>10</v>
      </c>
      <c r="E41" s="1" t="s">
        <v>118</v>
      </c>
    </row>
    <row r="42" spans="1:5" ht="47.25">
      <c r="A42" s="10">
        <f>Penalties!A2</f>
        <v>41</v>
      </c>
      <c r="B42" s="2" t="str">
        <f>Penalties!C2</f>
        <v>Judge's Adjustment for Inaccessible Content</v>
      </c>
      <c r="C42" s="9">
        <f>-(ABS(Penalties!E2))</f>
        <v>0</v>
      </c>
      <c r="D42" s="4">
        <v>0</v>
      </c>
      <c r="E42" s="1" t="s">
        <v>165</v>
      </c>
    </row>
    <row r="43" spans="1:5">
      <c r="A43" s="10">
        <f>Penalties!A3</f>
        <v>42</v>
      </c>
      <c r="B43" s="2" t="str">
        <f>Penalties!C3</f>
        <v>Late Submission</v>
      </c>
      <c r="C43" s="9">
        <f>ABS(Penalties!E3)*-25</f>
        <v>0</v>
      </c>
      <c r="D43" s="4">
        <v>0</v>
      </c>
      <c r="E43" s="1" t="s">
        <v>164</v>
      </c>
    </row>
    <row r="44" spans="1:5" ht="32.25" thickBot="1">
      <c r="A44" s="32">
        <f>Penalties!A4</f>
        <v>43</v>
      </c>
      <c r="B44" s="35" t="str">
        <f>Penalties!C4</f>
        <v>Minimum 6 Pages</v>
      </c>
      <c r="C44" s="33">
        <f>Penalties!E4*-25</f>
        <v>0</v>
      </c>
      <c r="D44" s="34">
        <v>0</v>
      </c>
      <c r="E44" s="36" t="s">
        <v>163</v>
      </c>
    </row>
    <row r="45" spans="1:5" s="61" customFormat="1">
      <c r="A45" s="57"/>
      <c r="B45" s="58" t="s">
        <v>15</v>
      </c>
      <c r="C45" s="39">
        <f>SUM(C2:C44)</f>
        <v>360</v>
      </c>
      <c r="D45" s="59">
        <f>SUM(D2:D44)</f>
        <v>470</v>
      </c>
      <c r="E45" s="60">
        <f>C45/D45</f>
        <v>0.76595744680851063</v>
      </c>
    </row>
    <row r="46" spans="1:5">
      <c r="A46" s="4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Submission</vt:lpstr>
      <vt:lpstr>Accessibility</vt:lpstr>
      <vt:lpstr>Quality</vt:lpstr>
      <vt:lpstr>Advanced</vt:lpstr>
      <vt:lpstr>Penalties</vt:lpstr>
      <vt:lpstr>Scoring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Lawrence</dc:creator>
  <cp:lastModifiedBy>Mark</cp:lastModifiedBy>
  <dcterms:created xsi:type="dcterms:W3CDTF">2016-11-16T15:28:33Z</dcterms:created>
  <dcterms:modified xsi:type="dcterms:W3CDTF">2023-09-06T19:11:35Z</dcterms:modified>
</cp:coreProperties>
</file>